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'TDSheet'!$A$1:$R$223</definedName>
  </definedNames>
  <calcPr fullCalcOnLoad="1"/>
</workbook>
</file>

<file path=xl/sharedStrings.xml><?xml version="1.0" encoding="utf-8"?>
<sst xmlns="http://schemas.openxmlformats.org/spreadsheetml/2006/main" count="1354" uniqueCount="251">
  <si>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</si>
  <si>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</si>
  <si>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</si>
  <si>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</si>
  <si>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</si>
  <si>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</si>
  <si>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</si>
  <si>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</si>
  <si>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2012 г.</t>
  </si>
  <si>
    <t xml:space="preserve">Дата   </t>
  </si>
  <si>
    <t>01.04.2012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</si>
  <si>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</si>
  <si>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</si>
  <si>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</si>
  <si>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</si>
  <si>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</si>
  <si>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</si>
  <si>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</si>
  <si>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</si>
  <si>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</si>
  <si>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</si>
  <si>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</si>
  <si>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</si>
  <si>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</si>
  <si>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</si>
  <si>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</si>
  <si>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</si>
  <si>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</si>
  <si>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</si>
  <si>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</si>
  <si>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</si>
  <si>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</si>
  <si>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</si>
  <si>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</si>
  <si>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</si>
  <si>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</si>
  <si>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</si>
  <si>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</si>
  <si>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</si>
  <si>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</si>
  <si>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</si>
  <si>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</si>
  <si>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</si>
  <si>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</si>
  <si>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</si>
  <si>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</si>
  <si>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</si>
  <si>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</si>
  <si>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</si>
  <si>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</si>
  <si>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(платеж)</t>
  </si>
  <si>
    <t>182</t>
  </si>
  <si>
    <t>101</t>
  </si>
  <si>
    <t>0201001</t>
  </si>
  <si>
    <t>1000</t>
  </si>
  <si>
    <t>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</si>
  <si>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(пеня)</t>
  </si>
  <si>
    <t>2000</t>
  </si>
  <si>
    <t>(Штрафы)Налог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</si>
  <si>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3000</t>
  </si>
  <si>
    <t>(Невыясненные)Налог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</si>
  <si>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4000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</si>
  <si>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(платеж)</t>
  </si>
  <si>
    <t>0202001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</si>
  <si>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</si>
  <si>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</si>
  <si>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</si>
  <si>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0202101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</si>
  <si>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</si>
  <si>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</si>
  <si>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</si>
  <si>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</si>
  <si>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</si>
  <si>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</si>
  <si>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</si>
  <si>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</si>
  <si>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</si>
  <si>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</si>
  <si>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</si>
  <si>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</si>
  <si>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</si>
  <si>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</si>
  <si>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</si>
  <si>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</si>
  <si>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</si>
  <si>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</si>
  <si>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</si>
  <si>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</si>
  <si>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</si>
  <si>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</si>
  <si>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</si>
  <si>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</si>
  <si>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</si>
  <si>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</si>
  <si>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</si>
  <si>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</si>
  <si>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</si>
  <si>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</si>
  <si>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</si>
  <si>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</si>
  <si>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</si>
  <si>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</si>
  <si>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</si>
  <si>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</si>
  <si>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</si>
  <si>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</si>
  <si>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</si>
  <si>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</si>
  <si>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</si>
  <si>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</si>
  <si>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</si>
  <si>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</si>
  <si>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</si>
  <si>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</si>
  <si>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</si>
  <si>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</si>
  <si>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</si>
  <si>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</si>
  <si>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</si>
  <si>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</si>
  <si>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</si>
  <si>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</si>
  <si>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</si>
  <si>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</si>
  <si>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</si>
  <si>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</si>
  <si>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</si>
  <si>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</si>
  <si>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</si>
  <si>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</si>
  <si>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</si>
  <si>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работы, услуги</t>
  </si>
  <si>
    <t>0113</t>
  </si>
  <si>
    <t>093</t>
  </si>
  <si>
    <t>99</t>
  </si>
  <si>
    <t>001</t>
  </si>
  <si>
    <t>226</t>
  </si>
  <si>
    <t>Прочие выплаты</t>
  </si>
  <si>
    <t>112</t>
  </si>
  <si>
    <t>212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</si>
  <si>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</si>
  <si>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</si>
  <si>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</si>
  <si>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</si>
  <si>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</si>
  <si>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</si>
  <si>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</si>
  <si>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</si>
  <si>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</si>
  <si>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</si>
  <si>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</si>
  <si>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</si>
  <si>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</si>
  <si>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</si>
  <si>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</si>
  <si>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</si>
  <si>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</si>
  <si>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</si>
  <si>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</si>
  <si>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</si>
  <si>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</si>
  <si>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</si>
  <si>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</si>
  <si>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</si>
  <si>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</si>
  <si>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</si>
  <si>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0111</t>
  </si>
  <si>
    <t>070</t>
  </si>
  <si>
    <t>05</t>
  </si>
  <si>
    <t>870</t>
  </si>
  <si>
    <t>090</t>
  </si>
  <si>
    <t>092</t>
  </si>
  <si>
    <t>122</t>
  </si>
  <si>
    <t>795</t>
  </si>
  <si>
    <t>65</t>
  </si>
  <si>
    <t>12</t>
  </si>
  <si>
    <t>14</t>
  </si>
  <si>
    <t>0203</t>
  </si>
  <si>
    <t>36</t>
  </si>
  <si>
    <t>0309</t>
  </si>
  <si>
    <t>218</t>
  </si>
  <si>
    <t>01</t>
  </si>
  <si>
    <t>0314</t>
  </si>
  <si>
    <t>522</t>
  </si>
  <si>
    <t>25</t>
  </si>
  <si>
    <t>28</t>
  </si>
  <si>
    <t>0401</t>
  </si>
  <si>
    <t>45</t>
  </si>
  <si>
    <t>0409</t>
  </si>
  <si>
    <t>26</t>
  </si>
  <si>
    <t>0412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</si>
  <si>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</si>
  <si>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</si>
  <si>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</si>
  <si>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</si>
  <si>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</si>
  <si>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0502</t>
  </si>
  <si>
    <t>351</t>
  </si>
  <si>
    <t>21</t>
  </si>
  <si>
    <t>19</t>
  </si>
  <si>
    <t>0503</t>
  </si>
  <si>
    <t>600</t>
  </si>
  <si>
    <t>13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</si>
  <si>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</si>
  <si>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</si>
  <si>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</si>
  <si>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</si>
  <si>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</si>
  <si>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</si>
  <si>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</si>
  <si>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</si>
  <si>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</si>
  <si>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</si>
  <si>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</si>
  <si>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</si>
  <si>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</si>
  <si>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</si>
  <si>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</si>
  <si>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</si>
  <si>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</si>
  <si>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</si>
  <si>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</si>
  <si>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</si>
  <si>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</si>
  <si>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</si>
  <si>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</si>
  <si>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</si>
  <si>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</si>
  <si>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</si>
  <si>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</si>
  <si>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</si>
  <si>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</si>
  <si>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</si>
  <si>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</si>
  <si>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</si>
  <si>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</si>
  <si>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</si>
  <si>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</si>
  <si>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</si>
  <si>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</si>
  <si>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</si>
  <si>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</si>
  <si>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</si>
  <si>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247</t>
  </si>
  <si>
    <t>630</t>
  </si>
  <si>
    <t>Безвозмездные перечисления организациям, за исключением государственных и муниципальных организаций</t>
  </si>
  <si>
    <t>61</t>
  </si>
  <si>
    <t>22</t>
  </si>
  <si>
    <t>15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</si>
  <si>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</si>
  <si>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04 апреля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</si>
</sst>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left" vertical="top" wrapText="1" indent="2"/>
    </xf>
    <xf numFmtId="0" fontId="2" fillId="0" borderId="17" xfId="0" applyNumberFormat="1" applyFont="1" applyFill="1" applyAlignment="1">
      <alignment horizontal="center" vertical="top"/>
    </xf>
    <xf numFmtId="0" fontId="0" fillId="0" borderId="17" xfId="0" applyNumberFormat="1" applyFont="1" applyFill="1" applyAlignment="1">
      <alignment horizontal="left" vertical="top" wrapText="1" indent="4"/>
    </xf>
    <xf numFmtId="0" fontId="2" fillId="0" borderId="16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left" vertical="top" wrapText="1" indent="4"/>
    </xf>
    <xf numFmtId="4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4" fontId="0" fillId="0" borderId="19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166" fontId="0" fillId="0" borderId="19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0" fontId="0" fillId="0" borderId="20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21" xfId="0" applyNumberFormat="1" applyFont="1" applyFill="1" applyAlignment="1">
      <alignment horizontal="center" vertical="top"/>
    </xf>
    <xf numFmtId="49" fontId="0" fillId="0" borderId="14" xfId="0" applyNumberFormat="1" applyFont="1" applyFill="1" applyAlignment="1">
      <alignment horizontal="center" vertical="top"/>
    </xf>
    <xf numFmtId="49" fontId="0" fillId="0" borderId="15" xfId="0" applyNumberFormat="1" applyFont="1" applyFill="1" applyAlignment="1">
      <alignment horizontal="center" vertical="top"/>
    </xf>
    <xf numFmtId="1" fontId="0" fillId="0" borderId="22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3" xfId="0" applyNumberFormat="1" applyFont="1" applyFill="1" applyAlignment="1">
      <alignment horizontal="left" vertical="top"/>
    </xf>
    <xf numFmtId="0" fontId="0" fillId="0" borderId="24" xfId="0" applyNumberFormat="1" applyFont="1" applyFill="1" applyAlignment="1">
      <alignment horizontal="left" vertical="top"/>
    </xf>
    <xf numFmtId="0" fontId="0" fillId="0" borderId="25" xfId="0" applyNumberFormat="1" applyFont="1" applyFill="1" applyAlignment="1">
      <alignment horizontal="left" vertical="top"/>
    </xf>
    <xf numFmtId="1" fontId="0" fillId="0" borderId="26" xfId="0" applyNumberFormat="1" applyFont="1" applyFill="1" applyAlignment="1">
      <alignment horizontal="center" vertical="top"/>
    </xf>
    <xf numFmtId="0" fontId="2" fillId="0" borderId="17" xfId="0" applyNumberFormat="1" applyFont="1" applyFill="1" applyAlignment="1">
      <alignment horizontal="center" vertical="top"/>
    </xf>
    <xf numFmtId="166" fontId="0" fillId="0" borderId="17" xfId="0" applyNumberFormat="1" applyFont="1" applyFill="1" applyAlignment="1">
      <alignment horizontal="right" vertical="top"/>
    </xf>
    <xf numFmtId="166" fontId="0" fillId="0" borderId="27" xfId="0" applyNumberFormat="1" applyFont="1" applyFill="1" applyAlignment="1">
      <alignment horizontal="right" vertical="top"/>
    </xf>
    <xf numFmtId="1" fontId="0" fillId="0" borderId="28" xfId="0" applyNumberFormat="1" applyFont="1" applyFill="1" applyAlignment="1">
      <alignment horizontal="center" vertical="top"/>
    </xf>
    <xf numFmtId="0" fontId="0" fillId="0" borderId="29" xfId="0" applyNumberFormat="1" applyFont="1" applyFill="1" applyAlignment="1">
      <alignment horizontal="left" vertical="top" indent="2"/>
    </xf>
    <xf numFmtId="0" fontId="2" fillId="0" borderId="30" xfId="0" applyNumberFormat="1" applyFont="1" applyFill="1" applyAlignment="1">
      <alignment horizontal="left" vertical="top"/>
    </xf>
    <xf numFmtId="0" fontId="0" fillId="0" borderId="26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right" vertical="top"/>
    </xf>
    <xf numFmtId="0" fontId="0" fillId="0" borderId="17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right" vertical="top"/>
    </xf>
    <xf numFmtId="1" fontId="0" fillId="0" borderId="32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" fontId="0" fillId="0" borderId="21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9" xfId="0" applyNumberFormat="1" applyFont="1" applyFill="1" applyAlignment="1">
      <alignment horizontal="center" vertical="top"/>
    </xf>
    <xf numFmtId="1" fontId="0" fillId="0" borderId="21" xfId="0" applyNumberFormat="1" applyFont="1" applyFill="1" applyAlignment="1">
      <alignment horizontal="center" vertical="top"/>
    </xf>
    <xf numFmtId="0" fontId="0" fillId="0" borderId="33" xfId="0" applyNumberFormat="1" applyFont="1" applyFill="1" applyAlignment="1">
      <alignment horizontal="center" vertical="top"/>
    </xf>
    <xf numFmtId="0" fontId="2" fillId="0" borderId="34" xfId="0" applyNumberFormat="1" applyFont="1" applyFill="1" applyAlignment="1">
      <alignment horizontal="right" vertical="top"/>
    </xf>
    <xf numFmtId="0" fontId="0" fillId="0" borderId="34" xfId="0" applyNumberFormat="1" applyFont="1" applyFill="1" applyAlignment="1">
      <alignment horizontal="right" vertical="top"/>
    </xf>
    <xf numFmtId="0" fontId="2" fillId="0" borderId="35" xfId="0" applyNumberFormat="1" applyFont="1" applyFill="1" applyAlignment="1">
      <alignment horizontal="right" vertical="top"/>
    </xf>
    <xf numFmtId="0" fontId="2" fillId="0" borderId="36" xfId="0" applyNumberFormat="1" applyFont="1" applyFill="1" applyAlignment="1">
      <alignment horizontal="left" vertical="top" wrapText="1"/>
    </xf>
    <xf numFmtId="0" fontId="2" fillId="0" borderId="37" xfId="0" applyNumberFormat="1" applyFont="1" applyFill="1" applyAlignment="1">
      <alignment horizontal="center" vertical="top"/>
    </xf>
    <xf numFmtId="4" fontId="0" fillId="0" borderId="17" xfId="0" applyNumberFormat="1" applyFont="1" applyFill="1" applyAlignment="1">
      <alignment horizontal="right" vertical="top"/>
    </xf>
    <xf numFmtId="0" fontId="2" fillId="0" borderId="27" xfId="0" applyNumberFormat="1" applyFont="1" applyFill="1" applyAlignment="1">
      <alignment horizontal="center" vertical="top"/>
    </xf>
    <xf numFmtId="1" fontId="0" fillId="0" borderId="38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9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0" fontId="1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4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NumberFormat="1" applyFont="1" applyFill="1" applyAlignment="1">
      <alignment horizontal="center" vertical="center"/>
    </xf>
    <xf numFmtId="1" fontId="0" fillId="0" borderId="16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29" xfId="0" applyNumberFormat="1" applyFont="1" applyFill="1" applyAlignment="1">
      <alignment horizontal="left" vertical="top"/>
    </xf>
    <xf numFmtId="0" fontId="2" fillId="0" borderId="9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29" xfId="0" applyNumberFormat="1" applyFont="1" applyFill="1" applyAlignment="1">
      <alignment horizontal="center" vertical="center" wrapText="1"/>
    </xf>
    <xf numFmtId="0" fontId="0" fillId="0" borderId="29" xfId="0" applyNumberFormat="1" applyFont="1" applyFill="1" applyAlignment="1">
      <alignment horizontal="left" vertical="top" indent="2"/>
    </xf>
    <xf numFmtId="0" fontId="0" fillId="0" borderId="41" xfId="0" applyNumberFormat="1" applyFont="1" applyFill="1" applyAlignment="1">
      <alignment horizontal="left" vertical="top"/>
    </xf>
    <xf numFmtId="0" fontId="0" fillId="0" borderId="19" xfId="0" applyNumberFormat="1" applyFont="1" applyFill="1" applyAlignment="1">
      <alignment horizontal="left" vertical="top" wrapText="1" indent="2"/>
    </xf>
    <xf numFmtId="0" fontId="0" fillId="0" borderId="14" xfId="0" applyNumberFormat="1" applyFont="1" applyFill="1" applyAlignment="1">
      <alignment horizontal="center" vertical="top"/>
    </xf>
    <xf numFmtId="0" fontId="0" fillId="0" borderId="19" xfId="0" applyNumberFormat="1" applyFill="1" applyAlignment="1">
      <alignment horizontal="left" vertical="top" wrapText="1" indent="2"/>
    </xf>
    <xf numFmtId="0" fontId="0" fillId="0" borderId="39" xfId="0" applyFont="1" applyFill="1" applyAlignment="1">
      <alignment horizontal="left"/>
    </xf>
    <xf numFmtId="0" fontId="0" fillId="0" borderId="20" xfId="0" applyFont="1" applyFill="1" applyAlignment="1">
      <alignment horizontal="left"/>
    </xf>
    <xf numFmtId="0" fontId="0" fillId="0" borderId="6" xfId="0" applyNumberFormat="1" applyFont="1" applyFill="1" applyAlignment="1">
      <alignment horizontal="center" vertical="center" wrapText="1"/>
    </xf>
    <xf numFmtId="0" fontId="2" fillId="0" borderId="17" xfId="0" applyNumberFormat="1" applyFont="1" applyFill="1" applyAlignment="1">
      <alignment horizontal="left" vertical="top" wrapText="1" indent="2"/>
    </xf>
    <xf numFmtId="0" fontId="2" fillId="0" borderId="31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left" vertical="top" wrapText="1" indent="2"/>
    </xf>
    <xf numFmtId="0" fontId="2" fillId="0" borderId="2" xfId="0" applyNumberFormat="1" applyFont="1" applyFill="1" applyAlignment="1">
      <alignment horizontal="center" vertical="top"/>
    </xf>
    <xf numFmtId="0" fontId="0" fillId="0" borderId="42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left" vertical="top" wrapText="1" indent="6"/>
    </xf>
    <xf numFmtId="0" fontId="2" fillId="0" borderId="43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0" fillId="0" borderId="34" xfId="0" applyNumberFormat="1" applyFont="1" applyFill="1" applyAlignment="1">
      <alignment horizontal="left" vertical="top" wrapText="1" indent="6"/>
    </xf>
    <xf numFmtId="0" fontId="3" fillId="0" borderId="34" xfId="0" applyNumberFormat="1" applyFont="1" applyFill="1" applyAlignment="1">
      <alignment horizontal="center" vertical="top"/>
    </xf>
    <xf numFmtId="0" fontId="0" fillId="0" borderId="17" xfId="0" applyNumberFormat="1" applyFont="1" applyFill="1" applyAlignment="1">
      <alignment horizontal="left" vertical="top" wrapText="1" indent="6"/>
    </xf>
    <xf numFmtId="0" fontId="2" fillId="0" borderId="44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4" fillId="0" borderId="39" xfId="0" applyNumberFormat="1" applyFont="1" applyFill="1" applyAlignment="1">
      <alignment horizontal="center" vertical="top"/>
    </xf>
    <xf numFmtId="0" fontId="2" fillId="0" borderId="34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  <xf numFmtId="0" fontId="0" fillId="0" borderId="2" xfId="0" applyNumberFormat="1" applyFont="1" applyFill="1" applyAlignment="1">
      <alignment horizontal="left" vertical="top" wrapText="1" indent="6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3"/>
  <sheetViews>
    <sheetView tabSelected="1" view="pageBreakPreview" zoomScaleSheetLayoutView="100" workbookViewId="0" topLeftCell="A43">
      <selection activeCell="K225" sqref="K225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83203125" style="1" customWidth="1"/>
    <col min="10" max="10" width="6.16015625" style="1" customWidth="1"/>
    <col min="11" max="11" width="19.16015625" style="1" customWidth="1"/>
    <col min="12" max="18" width="18.16015625" style="1" customWidth="1"/>
    <col min="19" max="16384" width="10.66015625" style="2" customWidth="1"/>
  </cols>
  <sheetData>
    <row r="1" spans="1:15" ht="1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ht="12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82" t="s">
        <v>7</v>
      </c>
      <c r="E6" s="82"/>
      <c r="F6" s="82"/>
      <c r="G6" s="82"/>
      <c r="H6" s="82"/>
      <c r="I6" s="82"/>
      <c r="J6" s="83" t="s">
        <v>8</v>
      </c>
      <c r="K6" s="83"/>
      <c r="O6" s="4" t="s">
        <v>9</v>
      </c>
      <c r="P6" s="8" t="s">
        <v>10</v>
      </c>
    </row>
    <row r="7" spans="1:18" ht="21.75" customHeight="1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5" t="s">
        <v>12</v>
      </c>
      <c r="K7" s="85"/>
      <c r="L7" s="85"/>
      <c r="M7" s="85"/>
      <c r="N7" s="85"/>
      <c r="O7" s="4" t="s">
        <v>13</v>
      </c>
      <c r="P7" s="9" t="s">
        <v>14</v>
      </c>
      <c r="Q7" s="2"/>
      <c r="R7" s="2"/>
    </row>
    <row r="8" spans="1:18" ht="22.5" customHeight="1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5"/>
      <c r="K8" s="85"/>
      <c r="L8" s="85"/>
      <c r="M8" s="85"/>
      <c r="N8" s="85"/>
      <c r="O8" s="4" t="s">
        <v>16</v>
      </c>
      <c r="P8" s="9">
        <v>651</v>
      </c>
      <c r="Q8" s="2"/>
      <c r="R8" s="2"/>
    </row>
    <row r="9" spans="1:18" ht="11.25" customHeight="1">
      <c r="A9" s="87" t="s">
        <v>17</v>
      </c>
      <c r="B9" s="87"/>
      <c r="C9" s="2"/>
      <c r="D9" s="2"/>
      <c r="E9" s="2"/>
      <c r="F9" s="2"/>
      <c r="G9" s="2"/>
      <c r="H9" s="2"/>
      <c r="I9" s="2"/>
      <c r="J9" s="85"/>
      <c r="K9" s="85"/>
      <c r="L9" s="85"/>
      <c r="M9" s="85"/>
      <c r="N9" s="85"/>
      <c r="O9" s="4" t="s">
        <v>18</v>
      </c>
      <c r="P9" s="9" t="s">
        <v>19</v>
      </c>
      <c r="Q9" s="2"/>
      <c r="R9" s="2"/>
    </row>
    <row r="10" spans="1:16" ht="11.25">
      <c r="A10" s="87" t="s">
        <v>20</v>
      </c>
      <c r="B10" s="87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81" t="s">
        <v>25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="1" customFormat="1" ht="11.25" customHeight="1"/>
    <row r="15" spans="1:18" ht="11.25" customHeight="1">
      <c r="A15" s="88" t="s">
        <v>26</v>
      </c>
      <c r="B15" s="88"/>
      <c r="C15" s="93" t="s">
        <v>27</v>
      </c>
      <c r="D15" s="94" t="s">
        <v>28</v>
      </c>
      <c r="E15" s="94"/>
      <c r="F15" s="94"/>
      <c r="G15" s="94"/>
      <c r="H15" s="94"/>
      <c r="I15" s="94"/>
      <c r="J15" s="94"/>
      <c r="K15" s="93" t="s">
        <v>29</v>
      </c>
      <c r="L15" s="88" t="s">
        <v>30</v>
      </c>
      <c r="M15" s="88"/>
      <c r="N15" s="88"/>
      <c r="O15" s="88"/>
      <c r="P15" s="12" t="s">
        <v>31</v>
      </c>
      <c r="R15" s="2"/>
    </row>
    <row r="16" spans="1:18" ht="21.75" customHeight="1">
      <c r="A16" s="88"/>
      <c r="B16" s="88"/>
      <c r="C16" s="93"/>
      <c r="D16" s="94"/>
      <c r="E16" s="94"/>
      <c r="F16" s="94"/>
      <c r="G16" s="94"/>
      <c r="H16" s="94"/>
      <c r="I16" s="94"/>
      <c r="J16" s="94"/>
      <c r="K16" s="93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89">
        <v>1</v>
      </c>
      <c r="B17" s="89"/>
      <c r="C17" s="14">
        <v>2</v>
      </c>
      <c r="D17" s="90">
        <v>3</v>
      </c>
      <c r="E17" s="90"/>
      <c r="F17" s="90"/>
      <c r="G17" s="90"/>
      <c r="H17" s="90"/>
      <c r="I17" s="90"/>
      <c r="J17" s="90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91" t="s">
        <v>37</v>
      </c>
      <c r="B18" s="91"/>
      <c r="C18" s="15">
        <v>10</v>
      </c>
      <c r="D18" s="92" t="s">
        <v>38</v>
      </c>
      <c r="E18" s="92"/>
      <c r="F18" s="92"/>
      <c r="G18" s="92"/>
      <c r="H18" s="92"/>
      <c r="I18" s="92"/>
      <c r="J18" s="92"/>
      <c r="K18" s="17">
        <f>K20+K21+K22+K23+K24+K25+K26+K27+K28+K29+K30+K31+K32+K33+K34+K35+K36+K37+K38+K39+K40+K41+K42+K43+K44+K45+K46+K47+K48+K49+K50+K51</f>
        <v>153937188.56</v>
      </c>
      <c r="L18" s="17">
        <f>L20+L21+L22+L23+L24+L25+L26+L27+L28+L29+L30+L31+L32+L34+L35+L36+L37+L38+L39+L40+L41+L43+L44+L46+L47+L48+L49+L50+L51</f>
        <v>23478778.479999997</v>
      </c>
      <c r="M18" s="18">
        <v>0</v>
      </c>
      <c r="N18" s="18">
        <v>0</v>
      </c>
      <c r="O18" s="17">
        <f>O20+O21+O22+O23+O24+O25+O26+O27+O28+O29+O30+O31+O32+O34+O35+O36+O37+O38+O39+O40+O41+O43+O44+O46+O47+O48+O49+O50+O51</f>
        <v>23478778.479999997</v>
      </c>
      <c r="P18" s="19">
        <f>P20+P22+P26+P33+P34+P36+P39+P41+P42+P43+P45+P47+P48+P50</f>
        <v>130729702.44</v>
      </c>
    </row>
    <row r="19" spans="1:16" ht="11.25" customHeight="1">
      <c r="A19" s="95" t="s">
        <v>39</v>
      </c>
      <c r="B19" s="95"/>
      <c r="C19" s="21"/>
      <c r="D19" s="96"/>
      <c r="E19" s="96"/>
      <c r="F19" s="96"/>
      <c r="G19" s="96"/>
      <c r="H19" s="96"/>
      <c r="I19" s="96"/>
      <c r="J19" s="22"/>
      <c r="K19" s="23"/>
      <c r="L19" s="23"/>
      <c r="M19" s="23"/>
      <c r="N19" s="23"/>
      <c r="O19" s="23"/>
      <c r="P19" s="24"/>
    </row>
    <row r="20" spans="1:18" s="20" customFormat="1" ht="82.5" customHeight="1" outlineLevel="1">
      <c r="A20" s="97" t="s">
        <v>40</v>
      </c>
      <c r="B20" s="97"/>
      <c r="C20" s="25"/>
      <c r="D20" s="26" t="s">
        <v>41</v>
      </c>
      <c r="E20" s="26" t="s">
        <v>42</v>
      </c>
      <c r="F20" s="98" t="s">
        <v>43</v>
      </c>
      <c r="G20" s="98"/>
      <c r="H20" s="98"/>
      <c r="I20" s="26" t="s">
        <v>44</v>
      </c>
      <c r="J20" s="27" t="s">
        <v>45</v>
      </c>
      <c r="K20" s="33">
        <v>7950000</v>
      </c>
      <c r="L20" s="33">
        <v>1930000.76</v>
      </c>
      <c r="M20" s="34">
        <v>0</v>
      </c>
      <c r="N20" s="34">
        <v>0</v>
      </c>
      <c r="O20" s="33">
        <v>1930000.76</v>
      </c>
      <c r="P20" s="35">
        <f>K20-L20</f>
        <v>6019999.24</v>
      </c>
      <c r="R20" s="36"/>
    </row>
    <row r="21" spans="1:16" s="20" customFormat="1" ht="56.25" customHeight="1" outlineLevel="1">
      <c r="A21" s="97" t="s">
        <v>46</v>
      </c>
      <c r="B21" s="97"/>
      <c r="C21" s="25"/>
      <c r="D21" s="26" t="s">
        <v>41</v>
      </c>
      <c r="E21" s="26" t="s">
        <v>47</v>
      </c>
      <c r="F21" s="98" t="s">
        <v>48</v>
      </c>
      <c r="G21" s="98"/>
      <c r="H21" s="98"/>
      <c r="I21" s="26" t="s">
        <v>44</v>
      </c>
      <c r="J21" s="27" t="s">
        <v>49</v>
      </c>
      <c r="K21" s="34">
        <v>0</v>
      </c>
      <c r="L21" s="33">
        <v>64241.66</v>
      </c>
      <c r="M21" s="34">
        <v>0</v>
      </c>
      <c r="N21" s="34">
        <v>0</v>
      </c>
      <c r="O21" s="33">
        <v>64241.66</v>
      </c>
      <c r="P21" s="37">
        <v>0</v>
      </c>
    </row>
    <row r="22" spans="1:16" s="20" customFormat="1" ht="72" customHeight="1" outlineLevel="1">
      <c r="A22" s="97" t="s">
        <v>50</v>
      </c>
      <c r="B22" s="97"/>
      <c r="C22" s="25"/>
      <c r="D22" s="26" t="s">
        <v>51</v>
      </c>
      <c r="E22" s="26" t="s">
        <v>52</v>
      </c>
      <c r="F22" s="98" t="s">
        <v>53</v>
      </c>
      <c r="G22" s="98"/>
      <c r="H22" s="98"/>
      <c r="I22" s="26" t="s">
        <v>54</v>
      </c>
      <c r="J22" s="27" t="s">
        <v>55</v>
      </c>
      <c r="K22" s="33">
        <v>47253000</v>
      </c>
      <c r="L22" s="33">
        <v>10314731.58</v>
      </c>
      <c r="M22" s="34">
        <v>0</v>
      </c>
      <c r="N22" s="34">
        <v>0</v>
      </c>
      <c r="O22" s="33">
        <v>10314731.58</v>
      </c>
      <c r="P22" s="35">
        <f>K22-L22</f>
        <v>36938268.42</v>
      </c>
    </row>
    <row r="23" spans="1:16" s="20" customFormat="1" ht="78.75" customHeight="1" outlineLevel="1">
      <c r="A23" s="97" t="s">
        <v>56</v>
      </c>
      <c r="B23" s="97"/>
      <c r="C23" s="25"/>
      <c r="D23" s="26" t="s">
        <v>51</v>
      </c>
      <c r="E23" s="26" t="s">
        <v>52</v>
      </c>
      <c r="F23" s="98" t="s">
        <v>53</v>
      </c>
      <c r="G23" s="98"/>
      <c r="H23" s="98"/>
      <c r="I23" s="26" t="s">
        <v>57</v>
      </c>
      <c r="J23" s="27" t="s">
        <v>55</v>
      </c>
      <c r="K23" s="34">
        <v>0</v>
      </c>
      <c r="L23" s="33">
        <v>10265.46</v>
      </c>
      <c r="M23" s="34">
        <v>0</v>
      </c>
      <c r="N23" s="34">
        <v>0</v>
      </c>
      <c r="O23" s="33">
        <v>10265.46</v>
      </c>
      <c r="P23" s="37">
        <v>0</v>
      </c>
    </row>
    <row r="24" spans="1:16" s="20" customFormat="1" ht="72.75" customHeight="1" outlineLevel="1">
      <c r="A24" s="97" t="s">
        <v>58</v>
      </c>
      <c r="B24" s="97"/>
      <c r="C24" s="25"/>
      <c r="D24" s="26" t="s">
        <v>51</v>
      </c>
      <c r="E24" s="26" t="s">
        <v>52</v>
      </c>
      <c r="F24" s="98" t="s">
        <v>53</v>
      </c>
      <c r="G24" s="98"/>
      <c r="H24" s="98"/>
      <c r="I24" s="26" t="s">
        <v>59</v>
      </c>
      <c r="J24" s="27" t="s">
        <v>55</v>
      </c>
      <c r="K24" s="34">
        <v>0</v>
      </c>
      <c r="L24" s="33">
        <v>6121.7</v>
      </c>
      <c r="M24" s="34">
        <v>0</v>
      </c>
      <c r="N24" s="34">
        <v>0</v>
      </c>
      <c r="O24" s="33">
        <v>6121.7</v>
      </c>
      <c r="P24" s="37">
        <v>0</v>
      </c>
    </row>
    <row r="25" spans="1:16" s="20" customFormat="1" ht="82.5" customHeight="1" outlineLevel="1">
      <c r="A25" s="97" t="s">
        <v>60</v>
      </c>
      <c r="B25" s="97"/>
      <c r="C25" s="25"/>
      <c r="D25" s="26" t="s">
        <v>51</v>
      </c>
      <c r="E25" s="26" t="s">
        <v>52</v>
      </c>
      <c r="F25" s="98" t="s">
        <v>53</v>
      </c>
      <c r="G25" s="98"/>
      <c r="H25" s="98"/>
      <c r="I25" s="26" t="s">
        <v>61</v>
      </c>
      <c r="J25" s="27" t="s">
        <v>55</v>
      </c>
      <c r="K25" s="34">
        <v>0</v>
      </c>
      <c r="L25" s="33">
        <v>-3233.8</v>
      </c>
      <c r="M25" s="34">
        <v>0</v>
      </c>
      <c r="N25" s="34">
        <v>0</v>
      </c>
      <c r="O25" s="33">
        <v>-3233.8</v>
      </c>
      <c r="P25" s="37">
        <v>0</v>
      </c>
    </row>
    <row r="26" spans="1:16" s="20" customFormat="1" ht="61.5" customHeight="1" outlineLevel="1">
      <c r="A26" s="97" t="s">
        <v>62</v>
      </c>
      <c r="B26" s="97"/>
      <c r="C26" s="25"/>
      <c r="D26" s="26" t="s">
        <v>51</v>
      </c>
      <c r="E26" s="26" t="s">
        <v>52</v>
      </c>
      <c r="F26" s="98" t="s">
        <v>63</v>
      </c>
      <c r="G26" s="98"/>
      <c r="H26" s="98"/>
      <c r="I26" s="26" t="s">
        <v>54</v>
      </c>
      <c r="J26" s="27" t="s">
        <v>55</v>
      </c>
      <c r="K26" s="33">
        <v>232000</v>
      </c>
      <c r="L26" s="33">
        <v>14274</v>
      </c>
      <c r="M26" s="34">
        <v>0</v>
      </c>
      <c r="N26" s="34">
        <v>0</v>
      </c>
      <c r="O26" s="33">
        <v>14274</v>
      </c>
      <c r="P26" s="35">
        <f>K26-L26</f>
        <v>217726</v>
      </c>
    </row>
    <row r="27" spans="1:16" s="20" customFormat="1" ht="56.25" customHeight="1" outlineLevel="1">
      <c r="A27" s="97" t="s">
        <v>64</v>
      </c>
      <c r="B27" s="97"/>
      <c r="C27" s="25"/>
      <c r="D27" s="26" t="s">
        <v>51</v>
      </c>
      <c r="E27" s="26" t="s">
        <v>52</v>
      </c>
      <c r="F27" s="98" t="s">
        <v>63</v>
      </c>
      <c r="G27" s="98"/>
      <c r="H27" s="98"/>
      <c r="I27" s="26" t="s">
        <v>57</v>
      </c>
      <c r="J27" s="27" t="s">
        <v>55</v>
      </c>
      <c r="K27" s="34">
        <v>0</v>
      </c>
      <c r="L27" s="33">
        <v>4100.35</v>
      </c>
      <c r="M27" s="34">
        <v>0</v>
      </c>
      <c r="N27" s="34">
        <v>0</v>
      </c>
      <c r="O27" s="33">
        <v>4100.35</v>
      </c>
      <c r="P27" s="37">
        <v>0</v>
      </c>
    </row>
    <row r="28" spans="1:16" s="20" customFormat="1" ht="58.5" customHeight="1" outlineLevel="1">
      <c r="A28" s="97" t="s">
        <v>65</v>
      </c>
      <c r="B28" s="97"/>
      <c r="C28" s="25"/>
      <c r="D28" s="26" t="s">
        <v>51</v>
      </c>
      <c r="E28" s="26" t="s">
        <v>52</v>
      </c>
      <c r="F28" s="98" t="s">
        <v>63</v>
      </c>
      <c r="G28" s="98"/>
      <c r="H28" s="98"/>
      <c r="I28" s="26" t="s">
        <v>59</v>
      </c>
      <c r="J28" s="27" t="s">
        <v>55</v>
      </c>
      <c r="K28" s="34">
        <v>0</v>
      </c>
      <c r="L28" s="33">
        <v>6385.78</v>
      </c>
      <c r="M28" s="34">
        <v>0</v>
      </c>
      <c r="N28" s="34">
        <v>0</v>
      </c>
      <c r="O28" s="33">
        <v>6385.78</v>
      </c>
      <c r="P28" s="37">
        <v>0</v>
      </c>
    </row>
    <row r="29" spans="1:16" s="20" customFormat="1" ht="117.75" customHeight="1" outlineLevel="1">
      <c r="A29" s="97" t="s">
        <v>66</v>
      </c>
      <c r="B29" s="97"/>
      <c r="C29" s="25"/>
      <c r="D29" s="26" t="s">
        <v>51</v>
      </c>
      <c r="E29" s="26" t="s">
        <v>52</v>
      </c>
      <c r="F29" s="98" t="s">
        <v>67</v>
      </c>
      <c r="G29" s="98"/>
      <c r="H29" s="98"/>
      <c r="I29" s="26" t="s">
        <v>54</v>
      </c>
      <c r="J29" s="27" t="s">
        <v>55</v>
      </c>
      <c r="K29" s="34">
        <v>0</v>
      </c>
      <c r="L29" s="33">
        <v>16250</v>
      </c>
      <c r="M29" s="34">
        <v>0</v>
      </c>
      <c r="N29" s="34">
        <v>0</v>
      </c>
      <c r="O29" s="33">
        <v>16250</v>
      </c>
      <c r="P29" s="37">
        <v>0</v>
      </c>
    </row>
    <row r="30" spans="1:16" s="20" customFormat="1" ht="48" customHeight="1" outlineLevel="1">
      <c r="A30" s="97" t="s">
        <v>68</v>
      </c>
      <c r="B30" s="97"/>
      <c r="C30" s="25"/>
      <c r="D30" s="26" t="s">
        <v>51</v>
      </c>
      <c r="E30" s="26" t="s">
        <v>52</v>
      </c>
      <c r="F30" s="98" t="s">
        <v>69</v>
      </c>
      <c r="G30" s="98"/>
      <c r="H30" s="98"/>
      <c r="I30" s="26" t="s">
        <v>54</v>
      </c>
      <c r="J30" s="27" t="s">
        <v>55</v>
      </c>
      <c r="K30" s="34">
        <v>0</v>
      </c>
      <c r="L30" s="33">
        <v>-2148.46</v>
      </c>
      <c r="M30" s="34">
        <v>0</v>
      </c>
      <c r="N30" s="34">
        <v>0</v>
      </c>
      <c r="O30" s="33">
        <v>-2148.46</v>
      </c>
      <c r="P30" s="37">
        <v>0</v>
      </c>
    </row>
    <row r="31" spans="1:16" s="20" customFormat="1" ht="57.75" customHeight="1" outlineLevel="1">
      <c r="A31" s="97" t="s">
        <v>70</v>
      </c>
      <c r="B31" s="97"/>
      <c r="C31" s="25"/>
      <c r="D31" s="26" t="s">
        <v>51</v>
      </c>
      <c r="E31" s="26" t="s">
        <v>52</v>
      </c>
      <c r="F31" s="98" t="s">
        <v>69</v>
      </c>
      <c r="G31" s="98"/>
      <c r="H31" s="98"/>
      <c r="I31" s="26" t="s">
        <v>57</v>
      </c>
      <c r="J31" s="27" t="s">
        <v>55</v>
      </c>
      <c r="K31" s="34">
        <v>0</v>
      </c>
      <c r="L31" s="38">
        <v>0.18</v>
      </c>
      <c r="M31" s="34">
        <v>0</v>
      </c>
      <c r="N31" s="34">
        <v>0</v>
      </c>
      <c r="O31" s="38">
        <v>0.18</v>
      </c>
      <c r="P31" s="37">
        <v>0</v>
      </c>
    </row>
    <row r="32" spans="1:16" s="20" customFormat="1" ht="61.5" customHeight="1" outlineLevel="1">
      <c r="A32" s="97" t="s">
        <v>71</v>
      </c>
      <c r="B32" s="97"/>
      <c r="C32" s="25"/>
      <c r="D32" s="26" t="s">
        <v>51</v>
      </c>
      <c r="E32" s="26" t="s">
        <v>52</v>
      </c>
      <c r="F32" s="98" t="s">
        <v>69</v>
      </c>
      <c r="G32" s="98"/>
      <c r="H32" s="98"/>
      <c r="I32" s="26" t="s">
        <v>59</v>
      </c>
      <c r="J32" s="27" t="s">
        <v>55</v>
      </c>
      <c r="K32" s="34">
        <v>0</v>
      </c>
      <c r="L32" s="38">
        <v>120</v>
      </c>
      <c r="M32" s="34">
        <v>0</v>
      </c>
      <c r="N32" s="34">
        <v>0</v>
      </c>
      <c r="O32" s="38">
        <v>120</v>
      </c>
      <c r="P32" s="37">
        <v>0</v>
      </c>
    </row>
    <row r="33" spans="1:16" s="20" customFormat="1" ht="21.75" customHeight="1" outlineLevel="1">
      <c r="A33" s="97" t="s">
        <v>72</v>
      </c>
      <c r="B33" s="97"/>
      <c r="C33" s="25"/>
      <c r="D33" s="26" t="s">
        <v>51</v>
      </c>
      <c r="E33" s="26" t="s">
        <v>73</v>
      </c>
      <c r="F33" s="98" t="s">
        <v>74</v>
      </c>
      <c r="G33" s="98"/>
      <c r="H33" s="98"/>
      <c r="I33" s="26" t="s">
        <v>54</v>
      </c>
      <c r="J33" s="27" t="s">
        <v>55</v>
      </c>
      <c r="K33" s="33">
        <v>27000</v>
      </c>
      <c r="L33" s="34">
        <v>0</v>
      </c>
      <c r="M33" s="34">
        <v>0</v>
      </c>
      <c r="N33" s="34">
        <v>0</v>
      </c>
      <c r="O33" s="34">
        <v>0</v>
      </c>
      <c r="P33" s="35">
        <f>K33-L33</f>
        <v>27000</v>
      </c>
    </row>
    <row r="34" spans="1:16" s="20" customFormat="1" ht="57" customHeight="1" outlineLevel="1">
      <c r="A34" s="97" t="s">
        <v>75</v>
      </c>
      <c r="B34" s="97"/>
      <c r="C34" s="25"/>
      <c r="D34" s="26" t="s">
        <v>51</v>
      </c>
      <c r="E34" s="26" t="s">
        <v>76</v>
      </c>
      <c r="F34" s="98" t="s">
        <v>77</v>
      </c>
      <c r="G34" s="98"/>
      <c r="H34" s="98"/>
      <c r="I34" s="26" t="s">
        <v>54</v>
      </c>
      <c r="J34" s="27" t="s">
        <v>55</v>
      </c>
      <c r="K34" s="33">
        <v>5300000</v>
      </c>
      <c r="L34" s="33">
        <v>138134.44</v>
      </c>
      <c r="M34" s="34">
        <v>0</v>
      </c>
      <c r="N34" s="34">
        <v>0</v>
      </c>
      <c r="O34" s="33">
        <v>138134.44</v>
      </c>
      <c r="P34" s="35">
        <f>K34-L34</f>
        <v>5161865.56</v>
      </c>
    </row>
    <row r="35" spans="1:16" s="20" customFormat="1" ht="63" customHeight="1" outlineLevel="1">
      <c r="A35" s="97" t="s">
        <v>78</v>
      </c>
      <c r="B35" s="97"/>
      <c r="C35" s="25"/>
      <c r="D35" s="26" t="s">
        <v>51</v>
      </c>
      <c r="E35" s="26" t="s">
        <v>76</v>
      </c>
      <c r="F35" s="98" t="s">
        <v>77</v>
      </c>
      <c r="G35" s="98"/>
      <c r="H35" s="98"/>
      <c r="I35" s="26" t="s">
        <v>57</v>
      </c>
      <c r="J35" s="27" t="s">
        <v>55</v>
      </c>
      <c r="K35" s="34">
        <v>0</v>
      </c>
      <c r="L35" s="33">
        <v>15515.1</v>
      </c>
      <c r="M35" s="34">
        <v>0</v>
      </c>
      <c r="N35" s="34">
        <v>0</v>
      </c>
      <c r="O35" s="33">
        <v>15515.1</v>
      </c>
      <c r="P35" s="37">
        <v>0</v>
      </c>
    </row>
    <row r="36" spans="1:16" s="20" customFormat="1" ht="90" customHeight="1" outlineLevel="1">
      <c r="A36" s="99" t="s">
        <v>249</v>
      </c>
      <c r="B36" s="97"/>
      <c r="C36" s="25"/>
      <c r="D36" s="26" t="s">
        <v>51</v>
      </c>
      <c r="E36" s="26" t="s">
        <v>76</v>
      </c>
      <c r="F36" s="98" t="s">
        <v>48</v>
      </c>
      <c r="G36" s="98"/>
      <c r="H36" s="98"/>
      <c r="I36" s="26" t="s">
        <v>54</v>
      </c>
      <c r="J36" s="27" t="s">
        <v>55</v>
      </c>
      <c r="K36" s="33">
        <v>90000</v>
      </c>
      <c r="L36" s="33">
        <v>109445.61</v>
      </c>
      <c r="M36" s="34">
        <v>0</v>
      </c>
      <c r="N36" s="34">
        <v>0</v>
      </c>
      <c r="O36" s="33">
        <v>109445.61</v>
      </c>
      <c r="P36" s="35">
        <f>K36-L36</f>
        <v>-19445.61</v>
      </c>
    </row>
    <row r="37" spans="1:16" s="20" customFormat="1" ht="84" customHeight="1" outlineLevel="1">
      <c r="A37" s="97" t="s">
        <v>79</v>
      </c>
      <c r="B37" s="97"/>
      <c r="C37" s="25"/>
      <c r="D37" s="26" t="s">
        <v>51</v>
      </c>
      <c r="E37" s="26" t="s">
        <v>76</v>
      </c>
      <c r="F37" s="98" t="s">
        <v>48</v>
      </c>
      <c r="G37" s="98"/>
      <c r="H37" s="98"/>
      <c r="I37" s="26" t="s">
        <v>57</v>
      </c>
      <c r="J37" s="27" t="s">
        <v>55</v>
      </c>
      <c r="K37" s="34">
        <v>0</v>
      </c>
      <c r="L37" s="33">
        <v>2161.42</v>
      </c>
      <c r="M37" s="34">
        <v>0</v>
      </c>
      <c r="N37" s="34">
        <v>0</v>
      </c>
      <c r="O37" s="38">
        <v>2161.42</v>
      </c>
      <c r="P37" s="37">
        <v>0</v>
      </c>
    </row>
    <row r="38" spans="1:16" s="20" customFormat="1" ht="81.75" customHeight="1" outlineLevel="1">
      <c r="A38" s="97" t="s">
        <v>80</v>
      </c>
      <c r="B38" s="97"/>
      <c r="C38" s="25"/>
      <c r="D38" s="26" t="s">
        <v>51</v>
      </c>
      <c r="E38" s="26" t="s">
        <v>76</v>
      </c>
      <c r="F38" s="98" t="s">
        <v>48</v>
      </c>
      <c r="G38" s="98"/>
      <c r="H38" s="98"/>
      <c r="I38" s="26" t="s">
        <v>61</v>
      </c>
      <c r="J38" s="27" t="s">
        <v>55</v>
      </c>
      <c r="K38" s="34">
        <v>0</v>
      </c>
      <c r="L38" s="33">
        <v>-10824</v>
      </c>
      <c r="M38" s="34">
        <v>0</v>
      </c>
      <c r="N38" s="34">
        <v>0</v>
      </c>
      <c r="O38" s="33">
        <v>-10824</v>
      </c>
      <c r="P38" s="37">
        <v>0</v>
      </c>
    </row>
    <row r="39" spans="1:16" s="20" customFormat="1" ht="82.5" customHeight="1" outlineLevel="1">
      <c r="A39" s="97" t="s">
        <v>81</v>
      </c>
      <c r="B39" s="97"/>
      <c r="C39" s="25"/>
      <c r="D39" s="26" t="s">
        <v>51</v>
      </c>
      <c r="E39" s="26" t="s">
        <v>76</v>
      </c>
      <c r="F39" s="98" t="s">
        <v>82</v>
      </c>
      <c r="G39" s="98"/>
      <c r="H39" s="98"/>
      <c r="I39" s="26" t="s">
        <v>54</v>
      </c>
      <c r="J39" s="27" t="s">
        <v>55</v>
      </c>
      <c r="K39" s="33">
        <v>6552000</v>
      </c>
      <c r="L39" s="33">
        <v>993617.08</v>
      </c>
      <c r="M39" s="34">
        <v>0</v>
      </c>
      <c r="N39" s="34">
        <v>0</v>
      </c>
      <c r="O39" s="33">
        <v>993617.08</v>
      </c>
      <c r="P39" s="35">
        <f>K39-L39</f>
        <v>5558382.92</v>
      </c>
    </row>
    <row r="40" spans="1:16" s="20" customFormat="1" ht="91.5" customHeight="1" outlineLevel="1">
      <c r="A40" s="97" t="s">
        <v>83</v>
      </c>
      <c r="B40" s="97"/>
      <c r="C40" s="25"/>
      <c r="D40" s="26" t="s">
        <v>51</v>
      </c>
      <c r="E40" s="26" t="s">
        <v>76</v>
      </c>
      <c r="F40" s="98" t="s">
        <v>82</v>
      </c>
      <c r="G40" s="98"/>
      <c r="H40" s="98"/>
      <c r="I40" s="26" t="s">
        <v>57</v>
      </c>
      <c r="J40" s="27" t="s">
        <v>55</v>
      </c>
      <c r="K40" s="34">
        <v>0</v>
      </c>
      <c r="L40" s="38">
        <v>281.6</v>
      </c>
      <c r="M40" s="34">
        <v>0</v>
      </c>
      <c r="N40" s="34">
        <v>0</v>
      </c>
      <c r="O40" s="38">
        <v>281.6</v>
      </c>
      <c r="P40" s="37">
        <v>0</v>
      </c>
    </row>
    <row r="41" spans="1:16" s="20" customFormat="1" ht="83.25" customHeight="1" outlineLevel="1">
      <c r="A41" s="97" t="s">
        <v>84</v>
      </c>
      <c r="B41" s="97"/>
      <c r="C41" s="25"/>
      <c r="D41" s="26" t="s">
        <v>85</v>
      </c>
      <c r="E41" s="26" t="s">
        <v>42</v>
      </c>
      <c r="F41" s="98" t="s">
        <v>86</v>
      </c>
      <c r="G41" s="98"/>
      <c r="H41" s="98"/>
      <c r="I41" s="26" t="s">
        <v>44</v>
      </c>
      <c r="J41" s="27" t="s">
        <v>45</v>
      </c>
      <c r="K41" s="33">
        <v>345000</v>
      </c>
      <c r="L41" s="33">
        <v>73698.81</v>
      </c>
      <c r="M41" s="34">
        <v>0</v>
      </c>
      <c r="N41" s="34">
        <v>0</v>
      </c>
      <c r="O41" s="33">
        <v>73698.81</v>
      </c>
      <c r="P41" s="35">
        <f>K41-L41</f>
        <v>271301.19</v>
      </c>
    </row>
    <row r="42" spans="1:16" s="20" customFormat="1" ht="112.5" customHeight="1" outlineLevel="1">
      <c r="A42" s="97" t="s">
        <v>87</v>
      </c>
      <c r="B42" s="97"/>
      <c r="C42" s="25"/>
      <c r="D42" s="26" t="s">
        <v>85</v>
      </c>
      <c r="E42" s="26" t="s">
        <v>42</v>
      </c>
      <c r="F42" s="98" t="s">
        <v>88</v>
      </c>
      <c r="G42" s="98"/>
      <c r="H42" s="98"/>
      <c r="I42" s="26" t="s">
        <v>44</v>
      </c>
      <c r="J42" s="27" t="s">
        <v>45</v>
      </c>
      <c r="K42" s="33">
        <v>264000</v>
      </c>
      <c r="L42" s="34">
        <v>0</v>
      </c>
      <c r="M42" s="34">
        <v>0</v>
      </c>
      <c r="N42" s="34">
        <v>0</v>
      </c>
      <c r="O42" s="34">
        <v>0</v>
      </c>
      <c r="P42" s="35">
        <f>K42-L42</f>
        <v>264000</v>
      </c>
    </row>
    <row r="43" spans="1:16" s="20" customFormat="1" ht="32.25" customHeight="1" outlineLevel="1">
      <c r="A43" s="97" t="s">
        <v>89</v>
      </c>
      <c r="B43" s="97"/>
      <c r="C43" s="25"/>
      <c r="D43" s="26" t="s">
        <v>85</v>
      </c>
      <c r="E43" s="26" t="s">
        <v>47</v>
      </c>
      <c r="F43" s="98" t="s">
        <v>90</v>
      </c>
      <c r="G43" s="98"/>
      <c r="H43" s="98"/>
      <c r="I43" s="26" t="s">
        <v>44</v>
      </c>
      <c r="J43" s="27" t="s">
        <v>91</v>
      </c>
      <c r="K43" s="33">
        <v>251000</v>
      </c>
      <c r="L43" s="33">
        <v>10000</v>
      </c>
      <c r="M43" s="34">
        <v>0</v>
      </c>
      <c r="N43" s="34">
        <v>0</v>
      </c>
      <c r="O43" s="33">
        <v>10000</v>
      </c>
      <c r="P43" s="35">
        <f>K43-L43</f>
        <v>241000</v>
      </c>
    </row>
    <row r="44" spans="1:16" s="20" customFormat="1" ht="27" customHeight="1" outlineLevel="1">
      <c r="A44" s="97" t="s">
        <v>92</v>
      </c>
      <c r="B44" s="97"/>
      <c r="C44" s="25"/>
      <c r="D44" s="26" t="s">
        <v>85</v>
      </c>
      <c r="E44" s="26" t="s">
        <v>93</v>
      </c>
      <c r="F44" s="98" t="s">
        <v>90</v>
      </c>
      <c r="G44" s="98"/>
      <c r="H44" s="98"/>
      <c r="I44" s="26" t="s">
        <v>44</v>
      </c>
      <c r="J44" s="27" t="s">
        <v>94</v>
      </c>
      <c r="K44" s="34">
        <v>0</v>
      </c>
      <c r="L44" s="33">
        <v>149050.13</v>
      </c>
      <c r="M44" s="34">
        <v>0</v>
      </c>
      <c r="N44" s="34">
        <v>0</v>
      </c>
      <c r="O44" s="33">
        <v>149050.13</v>
      </c>
      <c r="P44" s="37">
        <v>0</v>
      </c>
    </row>
    <row r="45" spans="1:16" s="20" customFormat="1" ht="11.25" customHeight="1" outlineLevel="1">
      <c r="A45" s="97" t="s">
        <v>95</v>
      </c>
      <c r="B45" s="97"/>
      <c r="C45" s="25"/>
      <c r="D45" s="26" t="s">
        <v>85</v>
      </c>
      <c r="E45" s="26" t="s">
        <v>93</v>
      </c>
      <c r="F45" s="98" t="s">
        <v>96</v>
      </c>
      <c r="G45" s="98"/>
      <c r="H45" s="98"/>
      <c r="I45" s="26">
        <v>1000</v>
      </c>
      <c r="J45" s="27" t="s">
        <v>94</v>
      </c>
      <c r="K45" s="33">
        <v>48000</v>
      </c>
      <c r="L45" s="33"/>
      <c r="M45" s="34">
        <v>0</v>
      </c>
      <c r="N45" s="34">
        <v>0</v>
      </c>
      <c r="O45" s="33"/>
      <c r="P45" s="35">
        <f>K45-L45</f>
        <v>48000</v>
      </c>
    </row>
    <row r="46" spans="1:16" s="20" customFormat="1" ht="11.25" customHeight="1" outlineLevel="1">
      <c r="A46" s="97" t="s">
        <v>95</v>
      </c>
      <c r="B46" s="97"/>
      <c r="C46" s="25"/>
      <c r="D46" s="26" t="s">
        <v>85</v>
      </c>
      <c r="E46" s="26" t="s">
        <v>93</v>
      </c>
      <c r="F46" s="98" t="s">
        <v>96</v>
      </c>
      <c r="G46" s="98"/>
      <c r="H46" s="98"/>
      <c r="I46" s="26" t="s">
        <v>97</v>
      </c>
      <c r="J46" s="27" t="s">
        <v>94</v>
      </c>
      <c r="K46" s="34">
        <v>0</v>
      </c>
      <c r="L46" s="33">
        <v>9005.24</v>
      </c>
      <c r="M46" s="34">
        <v>0</v>
      </c>
      <c r="N46" s="34">
        <v>0</v>
      </c>
      <c r="O46" s="33">
        <v>9005.24</v>
      </c>
      <c r="P46" s="37">
        <v>0</v>
      </c>
    </row>
    <row r="47" spans="1:16" s="20" customFormat="1" ht="35.25" customHeight="1" outlineLevel="1">
      <c r="A47" s="97" t="s">
        <v>98</v>
      </c>
      <c r="B47" s="97"/>
      <c r="C47" s="25"/>
      <c r="D47" s="26" t="s">
        <v>85</v>
      </c>
      <c r="E47" s="26" t="s">
        <v>99</v>
      </c>
      <c r="F47" s="98" t="s">
        <v>100</v>
      </c>
      <c r="G47" s="98"/>
      <c r="H47" s="98"/>
      <c r="I47" s="26" t="s">
        <v>44</v>
      </c>
      <c r="J47" s="27" t="s">
        <v>101</v>
      </c>
      <c r="K47" s="33">
        <v>24027100</v>
      </c>
      <c r="L47" s="33">
        <v>4805420</v>
      </c>
      <c r="M47" s="34">
        <v>0</v>
      </c>
      <c r="N47" s="34">
        <v>0</v>
      </c>
      <c r="O47" s="33">
        <v>4805420</v>
      </c>
      <c r="P47" s="35">
        <f>K47-L47</f>
        <v>19221680</v>
      </c>
    </row>
    <row r="48" spans="1:16" s="20" customFormat="1" ht="32.25" customHeight="1" outlineLevel="1">
      <c r="A48" s="97" t="s">
        <v>102</v>
      </c>
      <c r="B48" s="97"/>
      <c r="C48" s="25"/>
      <c r="D48" s="26" t="s">
        <v>85</v>
      </c>
      <c r="E48" s="26" t="s">
        <v>99</v>
      </c>
      <c r="F48" s="98" t="s">
        <v>103</v>
      </c>
      <c r="G48" s="98"/>
      <c r="H48" s="98"/>
      <c r="I48" s="26" t="s">
        <v>44</v>
      </c>
      <c r="J48" s="27" t="s">
        <v>101</v>
      </c>
      <c r="K48" s="33">
        <v>58617502.41</v>
      </c>
      <c r="L48" s="33">
        <v>2893577.69</v>
      </c>
      <c r="M48" s="34">
        <v>0</v>
      </c>
      <c r="N48" s="34">
        <v>0</v>
      </c>
      <c r="O48" s="33">
        <v>2893577.69</v>
      </c>
      <c r="P48" s="35">
        <f>K48-L48</f>
        <v>55723924.72</v>
      </c>
    </row>
    <row r="49" spans="1:16" s="20" customFormat="1" ht="47.25" customHeight="1" outlineLevel="1">
      <c r="A49" s="97" t="s">
        <v>104</v>
      </c>
      <c r="B49" s="97"/>
      <c r="C49" s="25"/>
      <c r="D49" s="26" t="s">
        <v>85</v>
      </c>
      <c r="E49" s="26" t="s">
        <v>99</v>
      </c>
      <c r="F49" s="98" t="s">
        <v>105</v>
      </c>
      <c r="G49" s="98"/>
      <c r="H49" s="98"/>
      <c r="I49" s="26" t="s">
        <v>44</v>
      </c>
      <c r="J49" s="27" t="s">
        <v>101</v>
      </c>
      <c r="K49" s="33">
        <v>1680400</v>
      </c>
      <c r="L49" s="33">
        <v>1680400</v>
      </c>
      <c r="M49" s="34">
        <v>0</v>
      </c>
      <c r="N49" s="34">
        <v>0</v>
      </c>
      <c r="O49" s="33">
        <v>1680400</v>
      </c>
      <c r="P49" s="37">
        <f>K49-L49</f>
        <v>0</v>
      </c>
    </row>
    <row r="50" spans="1:16" s="20" customFormat="1" ht="21.75" customHeight="1" outlineLevel="1">
      <c r="A50" s="97" t="s">
        <v>106</v>
      </c>
      <c r="B50" s="97"/>
      <c r="C50" s="25"/>
      <c r="D50" s="26" t="s">
        <v>85</v>
      </c>
      <c r="E50" s="26" t="s">
        <v>99</v>
      </c>
      <c r="F50" s="98" t="s">
        <v>107</v>
      </c>
      <c r="G50" s="98"/>
      <c r="H50" s="98"/>
      <c r="I50" s="26" t="s">
        <v>44</v>
      </c>
      <c r="J50" s="27" t="s">
        <v>101</v>
      </c>
      <c r="K50" s="33">
        <v>1300186.15</v>
      </c>
      <c r="L50" s="33">
        <v>244186.15</v>
      </c>
      <c r="M50" s="34">
        <v>0</v>
      </c>
      <c r="N50" s="34">
        <v>0</v>
      </c>
      <c r="O50" s="33">
        <v>244186.15</v>
      </c>
      <c r="P50" s="35">
        <f>K50-L50</f>
        <v>1056000</v>
      </c>
    </row>
    <row r="51" spans="1:16" s="20" customFormat="1" ht="21.75" customHeight="1" outlineLevel="1">
      <c r="A51" s="97" t="s">
        <v>108</v>
      </c>
      <c r="B51" s="97"/>
      <c r="C51" s="25"/>
      <c r="D51" s="26" t="s">
        <v>85</v>
      </c>
      <c r="E51" s="26" t="s">
        <v>109</v>
      </c>
      <c r="F51" s="98" t="s">
        <v>110</v>
      </c>
      <c r="G51" s="98"/>
      <c r="H51" s="98"/>
      <c r="I51" s="26" t="s">
        <v>44</v>
      </c>
      <c r="J51" s="27" t="s">
        <v>94</v>
      </c>
      <c r="K51" s="34">
        <v>0</v>
      </c>
      <c r="L51" s="33">
        <v>4000</v>
      </c>
      <c r="M51" s="34">
        <v>0</v>
      </c>
      <c r="N51" s="34">
        <v>0</v>
      </c>
      <c r="O51" s="33">
        <v>4000</v>
      </c>
      <c r="P51" s="37">
        <v>0</v>
      </c>
    </row>
    <row r="52" spans="1:16" s="1" customFormat="1" ht="11.25" customHeight="1">
      <c r="A52" s="100" t="s">
        <v>6</v>
      </c>
      <c r="B52" s="100"/>
      <c r="C52" s="39"/>
      <c r="D52" s="101"/>
      <c r="E52" s="101"/>
      <c r="F52" s="101"/>
      <c r="G52" s="101"/>
      <c r="H52" s="101"/>
      <c r="I52" s="101"/>
      <c r="J52" s="39"/>
      <c r="K52" s="39"/>
      <c r="L52" s="39"/>
      <c r="M52" s="39"/>
      <c r="N52" s="39"/>
      <c r="O52" s="39"/>
      <c r="P52" s="39" t="s">
        <v>111</v>
      </c>
    </row>
    <row r="53" spans="1:16" s="1" customFormat="1" ht="12" customHeight="1">
      <c r="A53" s="81" t="s">
        <v>112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="1" customFormat="1" ht="11.25" customHeight="1"/>
    <row r="55" spans="1:18" s="1" customFormat="1" ht="11.25" customHeight="1">
      <c r="A55" s="88" t="s">
        <v>26</v>
      </c>
      <c r="B55" s="88"/>
      <c r="C55" s="93" t="s">
        <v>27</v>
      </c>
      <c r="D55" s="94" t="s">
        <v>113</v>
      </c>
      <c r="E55" s="94"/>
      <c r="F55" s="94"/>
      <c r="G55" s="94"/>
      <c r="H55" s="94"/>
      <c r="I55" s="94"/>
      <c r="J55" s="94"/>
      <c r="K55" s="93" t="s">
        <v>29</v>
      </c>
      <c r="L55" s="93" t="s">
        <v>114</v>
      </c>
      <c r="M55" s="88" t="s">
        <v>30</v>
      </c>
      <c r="N55" s="88"/>
      <c r="O55" s="88"/>
      <c r="P55" s="88"/>
      <c r="Q55" s="102" t="s">
        <v>115</v>
      </c>
      <c r="R55" s="102"/>
    </row>
    <row r="56" spans="1:18" s="1" customFormat="1" ht="32.25" customHeight="1">
      <c r="A56" s="88"/>
      <c r="B56" s="88"/>
      <c r="C56" s="93"/>
      <c r="D56" s="94"/>
      <c r="E56" s="94"/>
      <c r="F56" s="94"/>
      <c r="G56" s="94"/>
      <c r="H56" s="94"/>
      <c r="I56" s="94"/>
      <c r="J56" s="94"/>
      <c r="K56" s="93"/>
      <c r="L56" s="93"/>
      <c r="M56" s="11" t="s">
        <v>32</v>
      </c>
      <c r="N56" s="11" t="s">
        <v>33</v>
      </c>
      <c r="O56" s="11" t="s">
        <v>34</v>
      </c>
      <c r="P56" s="11" t="s">
        <v>35</v>
      </c>
      <c r="Q56" s="11" t="s">
        <v>116</v>
      </c>
      <c r="R56" s="11" t="s">
        <v>117</v>
      </c>
    </row>
    <row r="57" spans="1:18" s="1" customFormat="1" ht="11.25" customHeight="1">
      <c r="A57" s="89">
        <v>1</v>
      </c>
      <c r="B57" s="89"/>
      <c r="C57" s="14">
        <v>2</v>
      </c>
      <c r="D57" s="90">
        <v>3</v>
      </c>
      <c r="E57" s="90"/>
      <c r="F57" s="90"/>
      <c r="G57" s="90"/>
      <c r="H57" s="90"/>
      <c r="I57" s="90"/>
      <c r="J57" s="90"/>
      <c r="K57" s="14">
        <v>4</v>
      </c>
      <c r="L57" s="14">
        <v>5</v>
      </c>
      <c r="M57" s="14">
        <v>6</v>
      </c>
      <c r="N57" s="14">
        <v>7</v>
      </c>
      <c r="O57" s="14">
        <v>8</v>
      </c>
      <c r="P57" s="14">
        <v>9</v>
      </c>
      <c r="Q57" s="40" t="s">
        <v>118</v>
      </c>
      <c r="R57" s="40" t="s">
        <v>119</v>
      </c>
    </row>
    <row r="58" spans="1:18" s="20" customFormat="1" ht="12" customHeight="1">
      <c r="A58" s="91" t="s">
        <v>120</v>
      </c>
      <c r="B58" s="91"/>
      <c r="C58" s="41">
        <v>200</v>
      </c>
      <c r="D58" s="92" t="s">
        <v>38</v>
      </c>
      <c r="E58" s="92"/>
      <c r="F58" s="92"/>
      <c r="G58" s="92"/>
      <c r="H58" s="92"/>
      <c r="I58" s="92"/>
      <c r="J58" s="92"/>
      <c r="K58" s="17">
        <f>SUM(K60:K186)</f>
        <v>179897490.68000004</v>
      </c>
      <c r="L58" s="17">
        <f>SUM(L60:L186)</f>
        <v>38741112.69</v>
      </c>
      <c r="M58" s="17">
        <v>19251654.52</v>
      </c>
      <c r="N58" s="18">
        <v>0</v>
      </c>
      <c r="O58" s="18">
        <v>0</v>
      </c>
      <c r="P58" s="17">
        <v>19251654.52</v>
      </c>
      <c r="Q58" s="17">
        <f>K58-P58</f>
        <v>160645836.16000003</v>
      </c>
      <c r="R58" s="19">
        <f>L58-P58</f>
        <v>19489458.169999998</v>
      </c>
    </row>
    <row r="59" spans="1:18" s="1" customFormat="1" ht="11.25" customHeight="1">
      <c r="A59" s="95" t="s">
        <v>39</v>
      </c>
      <c r="B59" s="95"/>
      <c r="C59" s="42"/>
      <c r="D59" s="96"/>
      <c r="E59" s="96"/>
      <c r="F59" s="96"/>
      <c r="G59" s="96"/>
      <c r="H59" s="96"/>
      <c r="I59" s="96"/>
      <c r="J59" s="22"/>
      <c r="K59" s="23"/>
      <c r="L59" s="23"/>
      <c r="M59" s="23"/>
      <c r="N59" s="23"/>
      <c r="O59" s="23"/>
      <c r="P59" s="23"/>
      <c r="Q59" s="23"/>
      <c r="R59" s="24"/>
    </row>
    <row r="60" spans="1:18" s="20" customFormat="1" ht="11.25" customHeight="1" outlineLevel="1">
      <c r="A60" s="97" t="s">
        <v>121</v>
      </c>
      <c r="B60" s="97"/>
      <c r="C60" s="25"/>
      <c r="D60" s="26" t="s">
        <v>122</v>
      </c>
      <c r="E60" s="26" t="s">
        <v>123</v>
      </c>
      <c r="F60" s="26" t="s">
        <v>124</v>
      </c>
      <c r="G60" s="26" t="s">
        <v>125</v>
      </c>
      <c r="H60" s="26" t="s">
        <v>126</v>
      </c>
      <c r="I60" s="26" t="s">
        <v>127</v>
      </c>
      <c r="J60" s="27" t="s">
        <v>128</v>
      </c>
      <c r="K60" s="33">
        <v>1501300</v>
      </c>
      <c r="L60" s="33">
        <v>808400</v>
      </c>
      <c r="M60" s="33">
        <v>784736.76</v>
      </c>
      <c r="N60" s="34">
        <v>0</v>
      </c>
      <c r="O60" s="34">
        <v>0</v>
      </c>
      <c r="P60" s="33">
        <v>784736.76</v>
      </c>
      <c r="Q60" s="33">
        <f>K60-P60</f>
        <v>716563.24</v>
      </c>
      <c r="R60" s="35">
        <f>L60-P60</f>
        <v>23663.23999999999</v>
      </c>
    </row>
    <row r="61" spans="1:18" s="20" customFormat="1" ht="21.75" customHeight="1" outlineLevel="1">
      <c r="A61" s="97" t="s">
        <v>129</v>
      </c>
      <c r="B61" s="97"/>
      <c r="C61" s="25"/>
      <c r="D61" s="26" t="s">
        <v>122</v>
      </c>
      <c r="E61" s="26" t="s">
        <v>123</v>
      </c>
      <c r="F61" s="26" t="s">
        <v>124</v>
      </c>
      <c r="G61" s="26" t="s">
        <v>125</v>
      </c>
      <c r="H61" s="26" t="s">
        <v>126</v>
      </c>
      <c r="I61" s="26" t="s">
        <v>127</v>
      </c>
      <c r="J61" s="27" t="s">
        <v>130</v>
      </c>
      <c r="K61" s="33">
        <v>453400</v>
      </c>
      <c r="L61" s="33">
        <v>175300</v>
      </c>
      <c r="M61" s="33">
        <v>174655.78</v>
      </c>
      <c r="N61" s="34">
        <v>0</v>
      </c>
      <c r="O61" s="34">
        <v>0</v>
      </c>
      <c r="P61" s="33">
        <v>174655.78</v>
      </c>
      <c r="Q61" s="33">
        <f aca="true" t="shared" si="0" ref="Q61:Q124">K61-P61</f>
        <v>278744.22</v>
      </c>
      <c r="R61" s="35">
        <f aca="true" t="shared" si="1" ref="R61:R124">L61-P61</f>
        <v>644.2200000000012</v>
      </c>
    </row>
    <row r="62" spans="1:18" s="20" customFormat="1" ht="11.25" customHeight="1" outlineLevel="1">
      <c r="A62" s="97" t="s">
        <v>137</v>
      </c>
      <c r="B62" s="97"/>
      <c r="C62" s="25"/>
      <c r="D62" s="26" t="s">
        <v>122</v>
      </c>
      <c r="E62" s="26" t="s">
        <v>123</v>
      </c>
      <c r="F62" s="26" t="s">
        <v>124</v>
      </c>
      <c r="G62" s="26" t="s">
        <v>125</v>
      </c>
      <c r="H62" s="26" t="s">
        <v>126</v>
      </c>
      <c r="I62" s="26">
        <v>122</v>
      </c>
      <c r="J62" s="27">
        <v>212</v>
      </c>
      <c r="K62" s="33">
        <v>44300</v>
      </c>
      <c r="L62" s="38"/>
      <c r="M62" s="34">
        <v>0</v>
      </c>
      <c r="N62" s="34">
        <v>0</v>
      </c>
      <c r="O62" s="34">
        <v>0</v>
      </c>
      <c r="P62" s="34">
        <v>0</v>
      </c>
      <c r="Q62" s="33">
        <f t="shared" si="0"/>
        <v>44300</v>
      </c>
      <c r="R62" s="35">
        <f t="shared" si="1"/>
        <v>0</v>
      </c>
    </row>
    <row r="63" spans="1:18" s="20" customFormat="1" ht="11.25" customHeight="1" outlineLevel="1">
      <c r="A63" s="97" t="s">
        <v>121</v>
      </c>
      <c r="B63" s="97"/>
      <c r="C63" s="25"/>
      <c r="D63" s="26" t="s">
        <v>122</v>
      </c>
      <c r="E63" s="26" t="s">
        <v>132</v>
      </c>
      <c r="F63" s="26" t="s">
        <v>133</v>
      </c>
      <c r="G63" s="26" t="s">
        <v>134</v>
      </c>
      <c r="H63" s="26" t="s">
        <v>126</v>
      </c>
      <c r="I63" s="26" t="s">
        <v>42</v>
      </c>
      <c r="J63" s="27" t="s">
        <v>128</v>
      </c>
      <c r="K63" s="33">
        <v>1038000</v>
      </c>
      <c r="L63" s="33">
        <v>196300</v>
      </c>
      <c r="M63" s="33">
        <v>167980.9</v>
      </c>
      <c r="N63" s="34">
        <v>0</v>
      </c>
      <c r="O63" s="34">
        <v>0</v>
      </c>
      <c r="P63" s="33">
        <v>167980.9</v>
      </c>
      <c r="Q63" s="33">
        <f t="shared" si="0"/>
        <v>870019.1</v>
      </c>
      <c r="R63" s="35">
        <f t="shared" si="1"/>
        <v>28319.100000000006</v>
      </c>
    </row>
    <row r="64" spans="1:18" s="20" customFormat="1" ht="21.75" customHeight="1" outlineLevel="1">
      <c r="A64" s="97" t="s">
        <v>129</v>
      </c>
      <c r="B64" s="97"/>
      <c r="C64" s="25"/>
      <c r="D64" s="26" t="s">
        <v>122</v>
      </c>
      <c r="E64" s="26" t="s">
        <v>132</v>
      </c>
      <c r="F64" s="26" t="s">
        <v>133</v>
      </c>
      <c r="G64" s="26" t="s">
        <v>134</v>
      </c>
      <c r="H64" s="26" t="s">
        <v>126</v>
      </c>
      <c r="I64" s="26" t="s">
        <v>42</v>
      </c>
      <c r="J64" s="27" t="s">
        <v>130</v>
      </c>
      <c r="K64" s="33">
        <v>274300</v>
      </c>
      <c r="L64" s="33">
        <v>41200</v>
      </c>
      <c r="M64" s="33">
        <v>34596.25</v>
      </c>
      <c r="N64" s="34">
        <v>0</v>
      </c>
      <c r="O64" s="34">
        <v>0</v>
      </c>
      <c r="P64" s="33">
        <v>34596.25</v>
      </c>
      <c r="Q64" s="33">
        <f t="shared" si="0"/>
        <v>239703.75</v>
      </c>
      <c r="R64" s="35">
        <f t="shared" si="1"/>
        <v>6603.75</v>
      </c>
    </row>
    <row r="65" spans="1:18" s="20" customFormat="1" ht="11.25" customHeight="1" outlineLevel="1">
      <c r="A65" s="97" t="s">
        <v>137</v>
      </c>
      <c r="B65" s="97"/>
      <c r="C65" s="25"/>
      <c r="D65" s="26" t="s">
        <v>122</v>
      </c>
      <c r="E65" s="26" t="s">
        <v>132</v>
      </c>
      <c r="F65" s="26" t="s">
        <v>133</v>
      </c>
      <c r="G65" s="26" t="s">
        <v>134</v>
      </c>
      <c r="H65" s="26" t="s">
        <v>126</v>
      </c>
      <c r="I65" s="26" t="s">
        <v>138</v>
      </c>
      <c r="J65" s="27" t="s">
        <v>139</v>
      </c>
      <c r="K65" s="33">
        <v>130800</v>
      </c>
      <c r="L65" s="33">
        <v>4800</v>
      </c>
      <c r="M65" s="33">
        <v>1800</v>
      </c>
      <c r="N65" s="34">
        <v>0</v>
      </c>
      <c r="O65" s="34">
        <v>0</v>
      </c>
      <c r="P65" s="33">
        <v>1800</v>
      </c>
      <c r="Q65" s="33">
        <f t="shared" si="0"/>
        <v>129000</v>
      </c>
      <c r="R65" s="35">
        <f t="shared" si="1"/>
        <v>3000</v>
      </c>
    </row>
    <row r="66" spans="1:18" s="20" customFormat="1" ht="11.25" customHeight="1" outlineLevel="1">
      <c r="A66" s="97" t="s">
        <v>140</v>
      </c>
      <c r="B66" s="97"/>
      <c r="C66" s="25"/>
      <c r="D66" s="26" t="s">
        <v>122</v>
      </c>
      <c r="E66" s="26" t="s">
        <v>132</v>
      </c>
      <c r="F66" s="26" t="s">
        <v>133</v>
      </c>
      <c r="G66" s="26" t="s">
        <v>134</v>
      </c>
      <c r="H66" s="26" t="s">
        <v>126</v>
      </c>
      <c r="I66" s="26" t="s">
        <v>141</v>
      </c>
      <c r="J66" s="27" t="s">
        <v>142</v>
      </c>
      <c r="K66" s="38">
        <v>1000</v>
      </c>
      <c r="L66" s="38">
        <v>300</v>
      </c>
      <c r="M66" s="38">
        <v>114.37</v>
      </c>
      <c r="N66" s="34">
        <v>0</v>
      </c>
      <c r="O66" s="34">
        <v>0</v>
      </c>
      <c r="P66" s="38">
        <v>114.37</v>
      </c>
      <c r="Q66" s="33">
        <f t="shared" si="0"/>
        <v>885.63</v>
      </c>
      <c r="R66" s="35">
        <f t="shared" si="1"/>
        <v>185.63</v>
      </c>
    </row>
    <row r="67" spans="1:18" s="20" customFormat="1" ht="11.25" customHeight="1" outlineLevel="1">
      <c r="A67" s="97" t="s">
        <v>143</v>
      </c>
      <c r="B67" s="97"/>
      <c r="C67" s="25"/>
      <c r="D67" s="26" t="s">
        <v>122</v>
      </c>
      <c r="E67" s="26" t="s">
        <v>132</v>
      </c>
      <c r="F67" s="26" t="s">
        <v>133</v>
      </c>
      <c r="G67" s="26" t="s">
        <v>134</v>
      </c>
      <c r="H67" s="26" t="s">
        <v>126</v>
      </c>
      <c r="I67" s="26" t="s">
        <v>141</v>
      </c>
      <c r="J67" s="27" t="s">
        <v>144</v>
      </c>
      <c r="K67" s="33">
        <v>38000</v>
      </c>
      <c r="L67" s="33">
        <v>9000</v>
      </c>
      <c r="M67" s="34">
        <v>0</v>
      </c>
      <c r="N67" s="34">
        <v>0</v>
      </c>
      <c r="O67" s="34">
        <v>0</v>
      </c>
      <c r="P67" s="34">
        <v>0</v>
      </c>
      <c r="Q67" s="33">
        <f t="shared" si="0"/>
        <v>38000</v>
      </c>
      <c r="R67" s="35">
        <f t="shared" si="1"/>
        <v>9000</v>
      </c>
    </row>
    <row r="68" spans="1:18" s="20" customFormat="1" ht="21.75" customHeight="1" outlineLevel="1">
      <c r="A68" s="97" t="s">
        <v>145</v>
      </c>
      <c r="B68" s="97"/>
      <c r="C68" s="25"/>
      <c r="D68" s="26" t="s">
        <v>122</v>
      </c>
      <c r="E68" s="26" t="s">
        <v>132</v>
      </c>
      <c r="F68" s="26" t="s">
        <v>133</v>
      </c>
      <c r="G68" s="26" t="s">
        <v>134</v>
      </c>
      <c r="H68" s="26" t="s">
        <v>126</v>
      </c>
      <c r="I68" s="26" t="s">
        <v>141</v>
      </c>
      <c r="J68" s="27" t="s">
        <v>146</v>
      </c>
      <c r="K68" s="33">
        <v>24000</v>
      </c>
      <c r="L68" s="33">
        <v>24000</v>
      </c>
      <c r="M68" s="33">
        <v>9149</v>
      </c>
      <c r="N68" s="34">
        <v>0</v>
      </c>
      <c r="O68" s="34">
        <v>0</v>
      </c>
      <c r="P68" s="33">
        <v>9149</v>
      </c>
      <c r="Q68" s="33">
        <f t="shared" si="0"/>
        <v>14851</v>
      </c>
      <c r="R68" s="35">
        <f t="shared" si="1"/>
        <v>14851</v>
      </c>
    </row>
    <row r="69" spans="1:18" s="20" customFormat="1" ht="11.25" customHeight="1" outlineLevel="1">
      <c r="A69" s="97" t="s">
        <v>131</v>
      </c>
      <c r="B69" s="97"/>
      <c r="C69" s="25"/>
      <c r="D69" s="26" t="s">
        <v>122</v>
      </c>
      <c r="E69" s="26" t="s">
        <v>132</v>
      </c>
      <c r="F69" s="26" t="s">
        <v>133</v>
      </c>
      <c r="G69" s="26" t="s">
        <v>134</v>
      </c>
      <c r="H69" s="26" t="s">
        <v>126</v>
      </c>
      <c r="I69" s="26" t="s">
        <v>141</v>
      </c>
      <c r="J69" s="27" t="s">
        <v>136</v>
      </c>
      <c r="K69" s="33">
        <v>114800</v>
      </c>
      <c r="L69" s="33">
        <v>39800</v>
      </c>
      <c r="M69" s="33">
        <v>21155.38</v>
      </c>
      <c r="N69" s="34">
        <v>0</v>
      </c>
      <c r="O69" s="34">
        <v>0</v>
      </c>
      <c r="P69" s="33">
        <v>21155.38</v>
      </c>
      <c r="Q69" s="33">
        <f t="shared" si="0"/>
        <v>93644.62</v>
      </c>
      <c r="R69" s="35">
        <f t="shared" si="1"/>
        <v>18644.62</v>
      </c>
    </row>
    <row r="70" spans="1:18" s="20" customFormat="1" ht="21.75" customHeight="1" outlineLevel="1">
      <c r="A70" s="97" t="s">
        <v>147</v>
      </c>
      <c r="B70" s="97"/>
      <c r="C70" s="25"/>
      <c r="D70" s="26" t="s">
        <v>122</v>
      </c>
      <c r="E70" s="26" t="s">
        <v>132</v>
      </c>
      <c r="F70" s="26" t="s">
        <v>133</v>
      </c>
      <c r="G70" s="26" t="s">
        <v>134</v>
      </c>
      <c r="H70" s="26" t="s">
        <v>126</v>
      </c>
      <c r="I70" s="26" t="s">
        <v>141</v>
      </c>
      <c r="J70" s="27" t="s">
        <v>148</v>
      </c>
      <c r="K70" s="33">
        <v>10000</v>
      </c>
      <c r="L70" s="33">
        <v>10000</v>
      </c>
      <c r="M70" s="33">
        <v>9291.1</v>
      </c>
      <c r="N70" s="34">
        <v>0</v>
      </c>
      <c r="O70" s="34">
        <v>0</v>
      </c>
      <c r="P70" s="33">
        <v>9291.1</v>
      </c>
      <c r="Q70" s="33">
        <f t="shared" si="0"/>
        <v>708.8999999999996</v>
      </c>
      <c r="R70" s="35">
        <f t="shared" si="1"/>
        <v>708.8999999999996</v>
      </c>
    </row>
    <row r="71" spans="1:18" s="20" customFormat="1" ht="21.75" customHeight="1" outlineLevel="1">
      <c r="A71" s="97" t="s">
        <v>149</v>
      </c>
      <c r="B71" s="97"/>
      <c r="C71" s="25"/>
      <c r="D71" s="26" t="s">
        <v>122</v>
      </c>
      <c r="E71" s="26" t="s">
        <v>132</v>
      </c>
      <c r="F71" s="26" t="s">
        <v>133</v>
      </c>
      <c r="G71" s="26" t="s">
        <v>134</v>
      </c>
      <c r="H71" s="26" t="s">
        <v>126</v>
      </c>
      <c r="I71" s="26" t="s">
        <v>141</v>
      </c>
      <c r="J71" s="27" t="s">
        <v>150</v>
      </c>
      <c r="K71" s="33">
        <v>240100</v>
      </c>
      <c r="L71" s="33">
        <v>89300</v>
      </c>
      <c r="M71" s="33">
        <v>54946.3</v>
      </c>
      <c r="N71" s="34">
        <v>0</v>
      </c>
      <c r="O71" s="34">
        <v>0</v>
      </c>
      <c r="P71" s="33">
        <v>54946.3</v>
      </c>
      <c r="Q71" s="33">
        <f t="shared" si="0"/>
        <v>185153.7</v>
      </c>
      <c r="R71" s="35">
        <f t="shared" si="1"/>
        <v>34353.7</v>
      </c>
    </row>
    <row r="72" spans="1:18" s="20" customFormat="1" ht="11.25" customHeight="1" outlineLevel="1">
      <c r="A72" s="97" t="s">
        <v>151</v>
      </c>
      <c r="B72" s="97"/>
      <c r="C72" s="25"/>
      <c r="D72" s="26" t="s">
        <v>122</v>
      </c>
      <c r="E72" s="26" t="s">
        <v>132</v>
      </c>
      <c r="F72" s="26" t="s">
        <v>133</v>
      </c>
      <c r="G72" s="26" t="s">
        <v>134</v>
      </c>
      <c r="H72" s="26" t="s">
        <v>126</v>
      </c>
      <c r="I72" s="26" t="s">
        <v>152</v>
      </c>
      <c r="J72" s="27" t="s">
        <v>153</v>
      </c>
      <c r="K72" s="33">
        <v>12600</v>
      </c>
      <c r="L72" s="33">
        <v>6900</v>
      </c>
      <c r="M72" s="38">
        <v>7.51</v>
      </c>
      <c r="N72" s="34">
        <v>0</v>
      </c>
      <c r="O72" s="34">
        <v>0</v>
      </c>
      <c r="P72" s="38">
        <v>7.51</v>
      </c>
      <c r="Q72" s="33">
        <f t="shared" si="0"/>
        <v>12592.49</v>
      </c>
      <c r="R72" s="35">
        <f t="shared" si="1"/>
        <v>6892.49</v>
      </c>
    </row>
    <row r="73" spans="1:18" s="20" customFormat="1" ht="11.25" customHeight="1" outlineLevel="1">
      <c r="A73" s="97" t="s">
        <v>140</v>
      </c>
      <c r="B73" s="97"/>
      <c r="C73" s="25"/>
      <c r="D73" s="26" t="s">
        <v>122</v>
      </c>
      <c r="E73" s="26" t="s">
        <v>154</v>
      </c>
      <c r="F73" s="26" t="s">
        <v>155</v>
      </c>
      <c r="G73" s="26" t="s">
        <v>156</v>
      </c>
      <c r="H73" s="26" t="s">
        <v>126</v>
      </c>
      <c r="I73" s="26" t="s">
        <v>157</v>
      </c>
      <c r="J73" s="27" t="s">
        <v>142</v>
      </c>
      <c r="K73" s="33">
        <v>52800</v>
      </c>
      <c r="L73" s="33">
        <v>14500</v>
      </c>
      <c r="M73" s="33">
        <v>14382.81</v>
      </c>
      <c r="N73" s="34">
        <v>0</v>
      </c>
      <c r="O73" s="34">
        <v>0</v>
      </c>
      <c r="P73" s="33">
        <v>14382.81</v>
      </c>
      <c r="Q73" s="33">
        <f t="shared" si="0"/>
        <v>38417.19</v>
      </c>
      <c r="R73" s="35">
        <f t="shared" si="1"/>
        <v>117.19000000000051</v>
      </c>
    </row>
    <row r="74" spans="1:18" s="20" customFormat="1" ht="11.25" customHeight="1" outlineLevel="1">
      <c r="A74" s="97" t="s">
        <v>145</v>
      </c>
      <c r="B74" s="97"/>
      <c r="C74" s="25"/>
      <c r="D74" s="26" t="s">
        <v>122</v>
      </c>
      <c r="E74" s="26" t="s">
        <v>154</v>
      </c>
      <c r="F74" s="26" t="s">
        <v>155</v>
      </c>
      <c r="G74" s="26" t="s">
        <v>156</v>
      </c>
      <c r="H74" s="26" t="s">
        <v>126</v>
      </c>
      <c r="I74" s="26" t="s">
        <v>157</v>
      </c>
      <c r="J74" s="27">
        <v>225</v>
      </c>
      <c r="K74" s="33">
        <v>3200</v>
      </c>
      <c r="L74" s="33"/>
      <c r="M74" s="33"/>
      <c r="N74" s="34"/>
      <c r="O74" s="34"/>
      <c r="P74" s="33"/>
      <c r="Q74" s="33">
        <f t="shared" si="0"/>
        <v>3200</v>
      </c>
      <c r="R74" s="35">
        <f t="shared" si="1"/>
        <v>0</v>
      </c>
    </row>
    <row r="75" spans="1:18" s="20" customFormat="1" ht="11.25" customHeight="1" outlineLevel="1">
      <c r="A75" s="97" t="s">
        <v>131</v>
      </c>
      <c r="B75" s="97"/>
      <c r="C75" s="25"/>
      <c r="D75" s="26" t="s">
        <v>122</v>
      </c>
      <c r="E75" s="26" t="s">
        <v>154</v>
      </c>
      <c r="F75" s="26" t="s">
        <v>155</v>
      </c>
      <c r="G75" s="26" t="s">
        <v>156</v>
      </c>
      <c r="H75" s="26" t="s">
        <v>126</v>
      </c>
      <c r="I75" s="26" t="s">
        <v>157</v>
      </c>
      <c r="J75" s="27" t="s">
        <v>136</v>
      </c>
      <c r="K75" s="33">
        <v>6600</v>
      </c>
      <c r="L75" s="33">
        <v>6600</v>
      </c>
      <c r="M75" s="34">
        <v>0</v>
      </c>
      <c r="N75" s="34">
        <v>0</v>
      </c>
      <c r="O75" s="34">
        <v>0</v>
      </c>
      <c r="P75" s="34">
        <v>0</v>
      </c>
      <c r="Q75" s="33">
        <f t="shared" si="0"/>
        <v>6600</v>
      </c>
      <c r="R75" s="35">
        <f t="shared" si="1"/>
        <v>6600</v>
      </c>
    </row>
    <row r="76" spans="1:18" s="20" customFormat="1" ht="11.25" customHeight="1" outlineLevel="1">
      <c r="A76" s="97" t="s">
        <v>121</v>
      </c>
      <c r="B76" s="97"/>
      <c r="C76" s="25"/>
      <c r="D76" s="26" t="s">
        <v>85</v>
      </c>
      <c r="E76" s="26" t="s">
        <v>158</v>
      </c>
      <c r="F76" s="26" t="s">
        <v>124</v>
      </c>
      <c r="G76" s="26" t="s">
        <v>159</v>
      </c>
      <c r="H76" s="26" t="s">
        <v>126</v>
      </c>
      <c r="I76" s="26" t="s">
        <v>127</v>
      </c>
      <c r="J76" s="27" t="s">
        <v>128</v>
      </c>
      <c r="K76" s="33">
        <v>22480512</v>
      </c>
      <c r="L76" s="33">
        <v>5064312</v>
      </c>
      <c r="M76" s="33">
        <v>4436042.12</v>
      </c>
      <c r="N76" s="34">
        <v>0</v>
      </c>
      <c r="O76" s="34">
        <v>0</v>
      </c>
      <c r="P76" s="33">
        <v>4436042.12</v>
      </c>
      <c r="Q76" s="33">
        <f t="shared" si="0"/>
        <v>18044469.88</v>
      </c>
      <c r="R76" s="35">
        <f t="shared" si="1"/>
        <v>628269.8799999999</v>
      </c>
    </row>
    <row r="77" spans="1:18" s="20" customFormat="1" ht="21.75" customHeight="1" outlineLevel="1">
      <c r="A77" s="97" t="s">
        <v>129</v>
      </c>
      <c r="B77" s="97"/>
      <c r="C77" s="25"/>
      <c r="D77" s="26" t="s">
        <v>85</v>
      </c>
      <c r="E77" s="26" t="s">
        <v>158</v>
      </c>
      <c r="F77" s="26" t="s">
        <v>124</v>
      </c>
      <c r="G77" s="26" t="s">
        <v>159</v>
      </c>
      <c r="H77" s="26" t="s">
        <v>126</v>
      </c>
      <c r="I77" s="26" t="s">
        <v>127</v>
      </c>
      <c r="J77" s="27" t="s">
        <v>130</v>
      </c>
      <c r="K77" s="33">
        <v>6789188</v>
      </c>
      <c r="L77" s="33">
        <v>1378488</v>
      </c>
      <c r="M77" s="33">
        <v>947676.57</v>
      </c>
      <c r="N77" s="34">
        <v>0</v>
      </c>
      <c r="O77" s="34">
        <v>0</v>
      </c>
      <c r="P77" s="33">
        <v>947676.57</v>
      </c>
      <c r="Q77" s="33">
        <f t="shared" si="0"/>
        <v>5841511.43</v>
      </c>
      <c r="R77" s="35">
        <f t="shared" si="1"/>
        <v>430811.43000000005</v>
      </c>
    </row>
    <row r="78" spans="1:18" s="20" customFormat="1" ht="11.25" customHeight="1" outlineLevel="1">
      <c r="A78" s="97" t="s">
        <v>140</v>
      </c>
      <c r="B78" s="97"/>
      <c r="C78" s="25"/>
      <c r="D78" s="26" t="s">
        <v>85</v>
      </c>
      <c r="E78" s="26" t="s">
        <v>158</v>
      </c>
      <c r="F78" s="26" t="s">
        <v>124</v>
      </c>
      <c r="G78" s="26" t="s">
        <v>159</v>
      </c>
      <c r="H78" s="26" t="s">
        <v>126</v>
      </c>
      <c r="I78" s="26" t="s">
        <v>141</v>
      </c>
      <c r="J78" s="27" t="s">
        <v>142</v>
      </c>
      <c r="K78" s="33">
        <v>12500</v>
      </c>
      <c r="L78" s="33">
        <v>6500</v>
      </c>
      <c r="M78" s="33">
        <v>6125.75</v>
      </c>
      <c r="N78" s="34">
        <v>0</v>
      </c>
      <c r="O78" s="34">
        <v>0</v>
      </c>
      <c r="P78" s="33">
        <v>6125.75</v>
      </c>
      <c r="Q78" s="33">
        <f t="shared" si="0"/>
        <v>6374.25</v>
      </c>
      <c r="R78" s="35">
        <f t="shared" si="1"/>
        <v>374.25</v>
      </c>
    </row>
    <row r="79" spans="1:18" s="20" customFormat="1" ht="11.25" customHeight="1" outlineLevel="1">
      <c r="A79" s="97" t="s">
        <v>143</v>
      </c>
      <c r="B79" s="97"/>
      <c r="C79" s="25"/>
      <c r="D79" s="26" t="s">
        <v>85</v>
      </c>
      <c r="E79" s="26" t="s">
        <v>158</v>
      </c>
      <c r="F79" s="26" t="s">
        <v>124</v>
      </c>
      <c r="G79" s="26" t="s">
        <v>159</v>
      </c>
      <c r="H79" s="26" t="s">
        <v>126</v>
      </c>
      <c r="I79" s="26" t="s">
        <v>141</v>
      </c>
      <c r="J79" s="27" t="s">
        <v>144</v>
      </c>
      <c r="K79" s="33">
        <v>30000</v>
      </c>
      <c r="L79" s="33">
        <v>5000</v>
      </c>
      <c r="M79" s="33">
        <v>5000</v>
      </c>
      <c r="N79" s="34">
        <v>0</v>
      </c>
      <c r="O79" s="34">
        <v>0</v>
      </c>
      <c r="P79" s="33">
        <v>5000</v>
      </c>
      <c r="Q79" s="33">
        <f t="shared" si="0"/>
        <v>25000</v>
      </c>
      <c r="R79" s="35">
        <f t="shared" si="1"/>
        <v>0</v>
      </c>
    </row>
    <row r="80" spans="1:18" s="20" customFormat="1" ht="11.25" customHeight="1" outlineLevel="1">
      <c r="A80" s="97" t="s">
        <v>160</v>
      </c>
      <c r="B80" s="97"/>
      <c r="C80" s="25"/>
      <c r="D80" s="26" t="s">
        <v>85</v>
      </c>
      <c r="E80" s="26" t="s">
        <v>158</v>
      </c>
      <c r="F80" s="26" t="s">
        <v>124</v>
      </c>
      <c r="G80" s="26" t="s">
        <v>159</v>
      </c>
      <c r="H80" s="26" t="s">
        <v>126</v>
      </c>
      <c r="I80" s="26" t="s">
        <v>141</v>
      </c>
      <c r="J80" s="27" t="s">
        <v>161</v>
      </c>
      <c r="K80" s="33">
        <v>990623</v>
      </c>
      <c r="L80" s="33">
        <v>306060</v>
      </c>
      <c r="M80" s="33">
        <v>246084.93</v>
      </c>
      <c r="N80" s="34">
        <v>0</v>
      </c>
      <c r="O80" s="34">
        <v>0</v>
      </c>
      <c r="P80" s="33">
        <v>246084.93</v>
      </c>
      <c r="Q80" s="33">
        <f t="shared" si="0"/>
        <v>744538.0700000001</v>
      </c>
      <c r="R80" s="35">
        <f t="shared" si="1"/>
        <v>59975.07000000001</v>
      </c>
    </row>
    <row r="81" spans="1:18" s="20" customFormat="1" ht="21.75" customHeight="1" outlineLevel="1">
      <c r="A81" s="97" t="s">
        <v>145</v>
      </c>
      <c r="B81" s="97"/>
      <c r="C81" s="25"/>
      <c r="D81" s="26" t="s">
        <v>85</v>
      </c>
      <c r="E81" s="26" t="s">
        <v>158</v>
      </c>
      <c r="F81" s="26" t="s">
        <v>124</v>
      </c>
      <c r="G81" s="26" t="s">
        <v>159</v>
      </c>
      <c r="H81" s="26" t="s">
        <v>126</v>
      </c>
      <c r="I81" s="26" t="s">
        <v>141</v>
      </c>
      <c r="J81" s="27" t="s">
        <v>146</v>
      </c>
      <c r="K81" s="33">
        <v>910899</v>
      </c>
      <c r="L81" s="33">
        <v>412604</v>
      </c>
      <c r="M81" s="33">
        <v>256218.34</v>
      </c>
      <c r="N81" s="34">
        <v>0</v>
      </c>
      <c r="O81" s="34">
        <v>0</v>
      </c>
      <c r="P81" s="33">
        <v>256218.34</v>
      </c>
      <c r="Q81" s="33">
        <f t="shared" si="0"/>
        <v>654680.66</v>
      </c>
      <c r="R81" s="35">
        <f t="shared" si="1"/>
        <v>156385.66</v>
      </c>
    </row>
    <row r="82" spans="1:18" s="20" customFormat="1" ht="11.25" customHeight="1" outlineLevel="1">
      <c r="A82" s="97" t="s">
        <v>131</v>
      </c>
      <c r="B82" s="97"/>
      <c r="C82" s="25"/>
      <c r="D82" s="26" t="s">
        <v>85</v>
      </c>
      <c r="E82" s="26" t="s">
        <v>158</v>
      </c>
      <c r="F82" s="26" t="s">
        <v>124</v>
      </c>
      <c r="G82" s="26" t="s">
        <v>159</v>
      </c>
      <c r="H82" s="26" t="s">
        <v>126</v>
      </c>
      <c r="I82" s="26" t="s">
        <v>141</v>
      </c>
      <c r="J82" s="27" t="s">
        <v>136</v>
      </c>
      <c r="K82" s="33">
        <v>603000</v>
      </c>
      <c r="L82" s="33">
        <v>198600</v>
      </c>
      <c r="M82" s="33">
        <v>83883.91</v>
      </c>
      <c r="N82" s="34">
        <v>0</v>
      </c>
      <c r="O82" s="34">
        <v>0</v>
      </c>
      <c r="P82" s="33">
        <v>83883.91</v>
      </c>
      <c r="Q82" s="33">
        <f t="shared" si="0"/>
        <v>519116.08999999997</v>
      </c>
      <c r="R82" s="35">
        <f t="shared" si="1"/>
        <v>114716.09</v>
      </c>
    </row>
    <row r="83" spans="1:18" s="20" customFormat="1" ht="21.75" customHeight="1" outlineLevel="1">
      <c r="A83" s="97" t="s">
        <v>147</v>
      </c>
      <c r="B83" s="97"/>
      <c r="C83" s="25"/>
      <c r="D83" s="26" t="s">
        <v>85</v>
      </c>
      <c r="E83" s="26" t="s">
        <v>158</v>
      </c>
      <c r="F83" s="26" t="s">
        <v>124</v>
      </c>
      <c r="G83" s="26" t="s">
        <v>159</v>
      </c>
      <c r="H83" s="26" t="s">
        <v>126</v>
      </c>
      <c r="I83" s="26" t="s">
        <v>141</v>
      </c>
      <c r="J83" s="27" t="s">
        <v>148</v>
      </c>
      <c r="K83" s="33">
        <v>161900</v>
      </c>
      <c r="L83" s="33">
        <v>81600</v>
      </c>
      <c r="M83" s="33">
        <v>4160</v>
      </c>
      <c r="N83" s="34">
        <v>0</v>
      </c>
      <c r="O83" s="34">
        <v>0</v>
      </c>
      <c r="P83" s="33">
        <v>4160</v>
      </c>
      <c r="Q83" s="33">
        <f t="shared" si="0"/>
        <v>157740</v>
      </c>
      <c r="R83" s="35">
        <f t="shared" si="1"/>
        <v>77440</v>
      </c>
    </row>
    <row r="84" spans="1:18" s="20" customFormat="1" ht="21.75" customHeight="1" outlineLevel="1">
      <c r="A84" s="97" t="s">
        <v>149</v>
      </c>
      <c r="B84" s="97"/>
      <c r="C84" s="25"/>
      <c r="D84" s="26" t="s">
        <v>85</v>
      </c>
      <c r="E84" s="26" t="s">
        <v>158</v>
      </c>
      <c r="F84" s="26" t="s">
        <v>124</v>
      </c>
      <c r="G84" s="26" t="s">
        <v>159</v>
      </c>
      <c r="H84" s="26" t="s">
        <v>126</v>
      </c>
      <c r="I84" s="26" t="s">
        <v>141</v>
      </c>
      <c r="J84" s="27" t="s">
        <v>150</v>
      </c>
      <c r="K84" s="33">
        <v>1357630</v>
      </c>
      <c r="L84" s="33">
        <v>549330</v>
      </c>
      <c r="M84" s="33">
        <v>205999.07</v>
      </c>
      <c r="N84" s="34">
        <v>0</v>
      </c>
      <c r="O84" s="34">
        <v>0</v>
      </c>
      <c r="P84" s="33">
        <v>205999.07</v>
      </c>
      <c r="Q84" s="33">
        <f t="shared" si="0"/>
        <v>1151630.93</v>
      </c>
      <c r="R84" s="35">
        <f t="shared" si="1"/>
        <v>343330.93</v>
      </c>
    </row>
    <row r="85" spans="1:18" s="20" customFormat="1" ht="32.25" customHeight="1" outlineLevel="1">
      <c r="A85" s="97" t="s">
        <v>162</v>
      </c>
      <c r="B85" s="97"/>
      <c r="C85" s="25"/>
      <c r="D85" s="26" t="s">
        <v>85</v>
      </c>
      <c r="E85" s="26" t="s">
        <v>158</v>
      </c>
      <c r="F85" s="26" t="s">
        <v>124</v>
      </c>
      <c r="G85" s="26" t="s">
        <v>159</v>
      </c>
      <c r="H85" s="26" t="s">
        <v>126</v>
      </c>
      <c r="I85" s="26" t="s">
        <v>163</v>
      </c>
      <c r="J85" s="27" t="s">
        <v>164</v>
      </c>
      <c r="K85" s="33">
        <v>2821100</v>
      </c>
      <c r="L85" s="33">
        <v>705300</v>
      </c>
      <c r="M85" s="33">
        <v>705300</v>
      </c>
      <c r="N85" s="34">
        <v>0</v>
      </c>
      <c r="O85" s="34">
        <v>0</v>
      </c>
      <c r="P85" s="33">
        <v>705300</v>
      </c>
      <c r="Q85" s="33">
        <f t="shared" si="0"/>
        <v>2115800</v>
      </c>
      <c r="R85" s="35">
        <f t="shared" si="1"/>
        <v>0</v>
      </c>
    </row>
    <row r="86" spans="1:18" s="20" customFormat="1" ht="11.25" customHeight="1" outlineLevel="1">
      <c r="A86" s="97" t="s">
        <v>151</v>
      </c>
      <c r="B86" s="97"/>
      <c r="C86" s="25"/>
      <c r="D86" s="26" t="s">
        <v>85</v>
      </c>
      <c r="E86" s="26" t="s">
        <v>158</v>
      </c>
      <c r="F86" s="26" t="s">
        <v>124</v>
      </c>
      <c r="G86" s="26" t="s">
        <v>159</v>
      </c>
      <c r="H86" s="26" t="s">
        <v>126</v>
      </c>
      <c r="I86" s="26" t="s">
        <v>152</v>
      </c>
      <c r="J86" s="27" t="s">
        <v>153</v>
      </c>
      <c r="K86" s="33">
        <v>72600</v>
      </c>
      <c r="L86" s="33">
        <v>19100</v>
      </c>
      <c r="M86" s="33">
        <v>16826.47</v>
      </c>
      <c r="N86" s="34">
        <v>0</v>
      </c>
      <c r="O86" s="34">
        <v>0</v>
      </c>
      <c r="P86" s="33">
        <v>16826.47</v>
      </c>
      <c r="Q86" s="33">
        <f t="shared" si="0"/>
        <v>55773.53</v>
      </c>
      <c r="R86" s="35">
        <f t="shared" si="1"/>
        <v>2273.529999999999</v>
      </c>
    </row>
    <row r="87" spans="1:18" s="20" customFormat="1" ht="11.25" customHeight="1" outlineLevel="1">
      <c r="A87" s="97" t="s">
        <v>121</v>
      </c>
      <c r="B87" s="97"/>
      <c r="C87" s="25"/>
      <c r="D87" s="26" t="s">
        <v>85</v>
      </c>
      <c r="E87" s="26" t="s">
        <v>158</v>
      </c>
      <c r="F87" s="26" t="s">
        <v>124</v>
      </c>
      <c r="G87" s="26" t="s">
        <v>165</v>
      </c>
      <c r="H87" s="26" t="s">
        <v>126</v>
      </c>
      <c r="I87" s="26" t="s">
        <v>127</v>
      </c>
      <c r="J87" s="27" t="s">
        <v>128</v>
      </c>
      <c r="K87" s="33">
        <v>1334900</v>
      </c>
      <c r="L87" s="33">
        <v>262500</v>
      </c>
      <c r="M87" s="33">
        <v>235939.89</v>
      </c>
      <c r="N87" s="34">
        <v>0</v>
      </c>
      <c r="O87" s="34">
        <v>0</v>
      </c>
      <c r="P87" s="33">
        <v>235939.89</v>
      </c>
      <c r="Q87" s="33">
        <f t="shared" si="0"/>
        <v>1098960.1099999999</v>
      </c>
      <c r="R87" s="35">
        <f t="shared" si="1"/>
        <v>26560.109999999986</v>
      </c>
    </row>
    <row r="88" spans="1:18" s="20" customFormat="1" ht="21.75" customHeight="1" outlineLevel="1">
      <c r="A88" s="97" t="s">
        <v>129</v>
      </c>
      <c r="B88" s="97"/>
      <c r="C88" s="25"/>
      <c r="D88" s="26" t="s">
        <v>85</v>
      </c>
      <c r="E88" s="26" t="s">
        <v>158</v>
      </c>
      <c r="F88" s="26" t="s">
        <v>124</v>
      </c>
      <c r="G88" s="26" t="s">
        <v>165</v>
      </c>
      <c r="H88" s="26" t="s">
        <v>126</v>
      </c>
      <c r="I88" s="26" t="s">
        <v>127</v>
      </c>
      <c r="J88" s="27" t="s">
        <v>130</v>
      </c>
      <c r="K88" s="33">
        <v>403200</v>
      </c>
      <c r="L88" s="33">
        <v>55100</v>
      </c>
      <c r="M88" s="33">
        <v>45238.74</v>
      </c>
      <c r="N88" s="34">
        <v>0</v>
      </c>
      <c r="O88" s="34">
        <v>0</v>
      </c>
      <c r="P88" s="33">
        <v>45238.74</v>
      </c>
      <c r="Q88" s="33">
        <f t="shared" si="0"/>
        <v>357961.26</v>
      </c>
      <c r="R88" s="35">
        <f t="shared" si="1"/>
        <v>9861.260000000002</v>
      </c>
    </row>
    <row r="89" spans="1:18" s="20" customFormat="1" ht="21.75" customHeight="1" outlineLevel="1">
      <c r="A89" s="97" t="s">
        <v>137</v>
      </c>
      <c r="B89" s="97"/>
      <c r="C89" s="25"/>
      <c r="D89" s="26" t="s">
        <v>85</v>
      </c>
      <c r="E89" s="26" t="s">
        <v>158</v>
      </c>
      <c r="F89" s="26" t="s">
        <v>124</v>
      </c>
      <c r="G89" s="26" t="s">
        <v>165</v>
      </c>
      <c r="H89" s="26" t="s">
        <v>126</v>
      </c>
      <c r="I89" s="26">
        <v>122</v>
      </c>
      <c r="J89" s="27">
        <v>212</v>
      </c>
      <c r="K89" s="33">
        <v>94000</v>
      </c>
      <c r="L89" s="33"/>
      <c r="M89" s="33"/>
      <c r="N89" s="34"/>
      <c r="O89" s="34"/>
      <c r="P89" s="33"/>
      <c r="Q89" s="33">
        <f t="shared" si="0"/>
        <v>94000</v>
      </c>
      <c r="R89" s="35">
        <f t="shared" si="1"/>
        <v>0</v>
      </c>
    </row>
    <row r="90" spans="1:18" s="20" customFormat="1" ht="11.25" customHeight="1" outlineLevel="1">
      <c r="A90" s="97" t="s">
        <v>151</v>
      </c>
      <c r="B90" s="97"/>
      <c r="C90" s="25"/>
      <c r="D90" s="26" t="s">
        <v>85</v>
      </c>
      <c r="E90" s="26" t="s">
        <v>166</v>
      </c>
      <c r="F90" s="26" t="s">
        <v>167</v>
      </c>
      <c r="G90" s="26" t="s">
        <v>168</v>
      </c>
      <c r="H90" s="26" t="s">
        <v>126</v>
      </c>
      <c r="I90" s="26" t="s">
        <v>169</v>
      </c>
      <c r="J90" s="27" t="s">
        <v>153</v>
      </c>
      <c r="K90" s="33">
        <v>3509000</v>
      </c>
      <c r="L90" s="33">
        <v>877000</v>
      </c>
      <c r="M90" s="34">
        <v>0</v>
      </c>
      <c r="N90" s="34">
        <v>0</v>
      </c>
      <c r="O90" s="34">
        <v>0</v>
      </c>
      <c r="P90" s="34">
        <v>0</v>
      </c>
      <c r="Q90" s="33">
        <f t="shared" si="0"/>
        <v>3509000</v>
      </c>
      <c r="R90" s="35">
        <f t="shared" si="1"/>
        <v>877000</v>
      </c>
    </row>
    <row r="91" spans="1:18" s="20" customFormat="1" ht="11.25" customHeight="1" outlineLevel="1">
      <c r="A91" s="97" t="s">
        <v>131</v>
      </c>
      <c r="B91" s="97"/>
      <c r="C91" s="25"/>
      <c r="D91" s="26" t="s">
        <v>85</v>
      </c>
      <c r="E91" s="26" t="s">
        <v>132</v>
      </c>
      <c r="F91" s="26" t="s">
        <v>170</v>
      </c>
      <c r="G91" s="26" t="s">
        <v>156</v>
      </c>
      <c r="H91" s="26" t="s">
        <v>126</v>
      </c>
      <c r="I91" s="26" t="s">
        <v>141</v>
      </c>
      <c r="J91" s="27" t="s">
        <v>136</v>
      </c>
      <c r="K91" s="33">
        <v>1073600</v>
      </c>
      <c r="L91" s="33">
        <v>298900</v>
      </c>
      <c r="M91" s="33">
        <v>25609.85</v>
      </c>
      <c r="N91" s="34">
        <v>0</v>
      </c>
      <c r="O91" s="34">
        <v>0</v>
      </c>
      <c r="P91" s="33">
        <v>25609.85</v>
      </c>
      <c r="Q91" s="33">
        <f t="shared" si="0"/>
        <v>1047990.15</v>
      </c>
      <c r="R91" s="35">
        <f t="shared" si="1"/>
        <v>273290.15</v>
      </c>
    </row>
    <row r="92" spans="1:18" s="20" customFormat="1" ht="11.25" customHeight="1" outlineLevel="1">
      <c r="A92" s="97" t="s">
        <v>151</v>
      </c>
      <c r="B92" s="97"/>
      <c r="C92" s="25"/>
      <c r="D92" s="26" t="s">
        <v>85</v>
      </c>
      <c r="E92" s="26" t="s">
        <v>132</v>
      </c>
      <c r="F92" s="26" t="s">
        <v>170</v>
      </c>
      <c r="G92" s="26" t="s">
        <v>156</v>
      </c>
      <c r="H92" s="26" t="s">
        <v>126</v>
      </c>
      <c r="I92" s="26" t="s">
        <v>141</v>
      </c>
      <c r="J92" s="27" t="s">
        <v>153</v>
      </c>
      <c r="K92" s="38">
        <v>1400</v>
      </c>
      <c r="L92" s="38">
        <v>400</v>
      </c>
      <c r="M92" s="34">
        <v>0</v>
      </c>
      <c r="N92" s="34">
        <v>0</v>
      </c>
      <c r="O92" s="34">
        <v>0</v>
      </c>
      <c r="P92" s="34">
        <v>0</v>
      </c>
      <c r="Q92" s="33">
        <f t="shared" si="0"/>
        <v>1400</v>
      </c>
      <c r="R92" s="35">
        <f t="shared" si="1"/>
        <v>400</v>
      </c>
    </row>
    <row r="93" spans="1:18" s="20" customFormat="1" ht="11.25" customHeight="1" outlineLevel="1">
      <c r="A93" s="97" t="s">
        <v>137</v>
      </c>
      <c r="B93" s="97"/>
      <c r="C93" s="25"/>
      <c r="D93" s="26" t="s">
        <v>85</v>
      </c>
      <c r="E93" s="26" t="s">
        <v>132</v>
      </c>
      <c r="F93" s="26" t="s">
        <v>171</v>
      </c>
      <c r="G93" s="26" t="s">
        <v>125</v>
      </c>
      <c r="H93" s="26" t="s">
        <v>168</v>
      </c>
      <c r="I93" s="26" t="s">
        <v>172</v>
      </c>
      <c r="J93" s="27" t="s">
        <v>139</v>
      </c>
      <c r="K93" s="33">
        <v>710800</v>
      </c>
      <c r="L93" s="33">
        <v>53000</v>
      </c>
      <c r="M93" s="33">
        <v>43240</v>
      </c>
      <c r="N93" s="34">
        <v>0</v>
      </c>
      <c r="O93" s="34">
        <v>0</v>
      </c>
      <c r="P93" s="33">
        <v>43240</v>
      </c>
      <c r="Q93" s="33">
        <f t="shared" si="0"/>
        <v>667560</v>
      </c>
      <c r="R93" s="35">
        <f t="shared" si="1"/>
        <v>9760</v>
      </c>
    </row>
    <row r="94" spans="1:18" s="20" customFormat="1" ht="11.25" customHeight="1" outlineLevel="1">
      <c r="A94" s="97" t="s">
        <v>131</v>
      </c>
      <c r="B94" s="97"/>
      <c r="C94" s="25"/>
      <c r="D94" s="26" t="s">
        <v>85</v>
      </c>
      <c r="E94" s="26" t="s">
        <v>132</v>
      </c>
      <c r="F94" s="26" t="s">
        <v>171</v>
      </c>
      <c r="G94" s="26" t="s">
        <v>125</v>
      </c>
      <c r="H94" s="26" t="s">
        <v>168</v>
      </c>
      <c r="I94" s="26" t="s">
        <v>172</v>
      </c>
      <c r="J94" s="27" t="s">
        <v>136</v>
      </c>
      <c r="K94" s="33">
        <v>3500</v>
      </c>
      <c r="L94" s="38">
        <v>100</v>
      </c>
      <c r="M94" s="38">
        <v>9</v>
      </c>
      <c r="N94" s="34">
        <v>0</v>
      </c>
      <c r="O94" s="34">
        <v>0</v>
      </c>
      <c r="P94" s="38">
        <v>9</v>
      </c>
      <c r="Q94" s="33">
        <f t="shared" si="0"/>
        <v>3491</v>
      </c>
      <c r="R94" s="35">
        <f t="shared" si="1"/>
        <v>91</v>
      </c>
    </row>
    <row r="95" spans="1:18" s="20" customFormat="1" ht="11.25" customHeight="1" outlineLevel="1">
      <c r="A95" s="97" t="s">
        <v>121</v>
      </c>
      <c r="B95" s="97"/>
      <c r="C95" s="25"/>
      <c r="D95" s="26" t="s">
        <v>85</v>
      </c>
      <c r="E95" s="26" t="s">
        <v>132</v>
      </c>
      <c r="F95" s="26" t="s">
        <v>133</v>
      </c>
      <c r="G95" s="26" t="s">
        <v>134</v>
      </c>
      <c r="H95" s="26" t="s">
        <v>126</v>
      </c>
      <c r="I95" s="26" t="s">
        <v>42</v>
      </c>
      <c r="J95" s="27" t="s">
        <v>128</v>
      </c>
      <c r="K95" s="33">
        <v>4927900</v>
      </c>
      <c r="L95" s="33">
        <v>1079500</v>
      </c>
      <c r="M95" s="33">
        <v>891516</v>
      </c>
      <c r="N95" s="34">
        <v>0</v>
      </c>
      <c r="O95" s="34">
        <v>0</v>
      </c>
      <c r="P95" s="33">
        <v>891516</v>
      </c>
      <c r="Q95" s="33">
        <f t="shared" si="0"/>
        <v>4036384</v>
      </c>
      <c r="R95" s="35">
        <f t="shared" si="1"/>
        <v>187984</v>
      </c>
    </row>
    <row r="96" spans="1:18" s="20" customFormat="1" ht="21.75" customHeight="1" outlineLevel="1">
      <c r="A96" s="97" t="s">
        <v>129</v>
      </c>
      <c r="B96" s="97"/>
      <c r="C96" s="25"/>
      <c r="D96" s="26" t="s">
        <v>85</v>
      </c>
      <c r="E96" s="26" t="s">
        <v>132</v>
      </c>
      <c r="F96" s="26" t="s">
        <v>133</v>
      </c>
      <c r="G96" s="26" t="s">
        <v>134</v>
      </c>
      <c r="H96" s="26" t="s">
        <v>126</v>
      </c>
      <c r="I96" s="26" t="s">
        <v>42</v>
      </c>
      <c r="J96" s="27" t="s">
        <v>130</v>
      </c>
      <c r="K96" s="33">
        <v>1488300</v>
      </c>
      <c r="L96" s="33">
        <v>277700</v>
      </c>
      <c r="M96" s="33">
        <v>179294.38</v>
      </c>
      <c r="N96" s="34">
        <v>0</v>
      </c>
      <c r="O96" s="34">
        <v>0</v>
      </c>
      <c r="P96" s="33">
        <v>179294.38</v>
      </c>
      <c r="Q96" s="33">
        <f t="shared" si="0"/>
        <v>1309005.62</v>
      </c>
      <c r="R96" s="35">
        <f t="shared" si="1"/>
        <v>98405.62</v>
      </c>
    </row>
    <row r="97" spans="1:18" s="20" customFormat="1" ht="11.25" customHeight="1" outlineLevel="1">
      <c r="A97" s="97" t="s">
        <v>137</v>
      </c>
      <c r="B97" s="97"/>
      <c r="C97" s="25"/>
      <c r="D97" s="26" t="s">
        <v>85</v>
      </c>
      <c r="E97" s="26" t="s">
        <v>132</v>
      </c>
      <c r="F97" s="26" t="s">
        <v>133</v>
      </c>
      <c r="G97" s="26" t="s">
        <v>134</v>
      </c>
      <c r="H97" s="26" t="s">
        <v>126</v>
      </c>
      <c r="I97" s="26" t="s">
        <v>138</v>
      </c>
      <c r="J97" s="27" t="s">
        <v>139</v>
      </c>
      <c r="K97" s="33">
        <v>408000</v>
      </c>
      <c r="L97" s="33">
        <v>102000</v>
      </c>
      <c r="M97" s="33">
        <v>22500</v>
      </c>
      <c r="N97" s="34">
        <v>0</v>
      </c>
      <c r="O97" s="34">
        <v>0</v>
      </c>
      <c r="P97" s="33">
        <v>22500</v>
      </c>
      <c r="Q97" s="33">
        <f t="shared" si="0"/>
        <v>385500</v>
      </c>
      <c r="R97" s="35">
        <f t="shared" si="1"/>
        <v>79500</v>
      </c>
    </row>
    <row r="98" spans="1:18" s="20" customFormat="1" ht="11.25" customHeight="1" outlineLevel="1">
      <c r="A98" s="97" t="s">
        <v>160</v>
      </c>
      <c r="B98" s="97"/>
      <c r="C98" s="25"/>
      <c r="D98" s="26" t="s">
        <v>85</v>
      </c>
      <c r="E98" s="26" t="s">
        <v>132</v>
      </c>
      <c r="F98" s="26" t="s">
        <v>133</v>
      </c>
      <c r="G98" s="26" t="s">
        <v>134</v>
      </c>
      <c r="H98" s="26" t="s">
        <v>126</v>
      </c>
      <c r="I98" s="26" t="s">
        <v>141</v>
      </c>
      <c r="J98" s="27" t="s">
        <v>161</v>
      </c>
      <c r="K98" s="33">
        <v>360070</v>
      </c>
      <c r="L98" s="33">
        <v>109870</v>
      </c>
      <c r="M98" s="33">
        <v>93268.42</v>
      </c>
      <c r="N98" s="34">
        <v>0</v>
      </c>
      <c r="O98" s="34">
        <v>0</v>
      </c>
      <c r="P98" s="33">
        <v>93268.42</v>
      </c>
      <c r="Q98" s="33">
        <f t="shared" si="0"/>
        <v>266801.58</v>
      </c>
      <c r="R98" s="35">
        <f t="shared" si="1"/>
        <v>16601.58</v>
      </c>
    </row>
    <row r="99" spans="1:18" s="20" customFormat="1" ht="21.75" customHeight="1" outlineLevel="1">
      <c r="A99" s="97" t="s">
        <v>145</v>
      </c>
      <c r="B99" s="97"/>
      <c r="C99" s="25"/>
      <c r="D99" s="26" t="s">
        <v>85</v>
      </c>
      <c r="E99" s="26" t="s">
        <v>132</v>
      </c>
      <c r="F99" s="26" t="s">
        <v>133</v>
      </c>
      <c r="G99" s="26" t="s">
        <v>134</v>
      </c>
      <c r="H99" s="26" t="s">
        <v>126</v>
      </c>
      <c r="I99" s="26" t="s">
        <v>141</v>
      </c>
      <c r="J99" s="27" t="s">
        <v>146</v>
      </c>
      <c r="K99" s="33">
        <v>15800</v>
      </c>
      <c r="L99" s="33">
        <v>2800</v>
      </c>
      <c r="M99" s="34">
        <v>0</v>
      </c>
      <c r="N99" s="34">
        <v>0</v>
      </c>
      <c r="O99" s="34">
        <v>0</v>
      </c>
      <c r="P99" s="34">
        <v>0</v>
      </c>
      <c r="Q99" s="33">
        <f t="shared" si="0"/>
        <v>15800</v>
      </c>
      <c r="R99" s="35">
        <f t="shared" si="1"/>
        <v>2800</v>
      </c>
    </row>
    <row r="100" spans="1:18" s="20" customFormat="1" ht="11.25" customHeight="1" outlineLevel="1">
      <c r="A100" s="97" t="s">
        <v>131</v>
      </c>
      <c r="B100" s="97"/>
      <c r="C100" s="25"/>
      <c r="D100" s="26" t="s">
        <v>85</v>
      </c>
      <c r="E100" s="26" t="s">
        <v>132</v>
      </c>
      <c r="F100" s="26" t="s">
        <v>133</v>
      </c>
      <c r="G100" s="26" t="s">
        <v>134</v>
      </c>
      <c r="H100" s="26" t="s">
        <v>126</v>
      </c>
      <c r="I100" s="26" t="s">
        <v>141</v>
      </c>
      <c r="J100" s="27" t="s">
        <v>136</v>
      </c>
      <c r="K100" s="33">
        <v>141100</v>
      </c>
      <c r="L100" s="33">
        <v>59000</v>
      </c>
      <c r="M100" s="33">
        <v>22831.94</v>
      </c>
      <c r="N100" s="34">
        <v>0</v>
      </c>
      <c r="O100" s="34">
        <v>0</v>
      </c>
      <c r="P100" s="33">
        <v>22831.94</v>
      </c>
      <c r="Q100" s="33">
        <f t="shared" si="0"/>
        <v>118268.06</v>
      </c>
      <c r="R100" s="35">
        <f t="shared" si="1"/>
        <v>36168.06</v>
      </c>
    </row>
    <row r="101" spans="1:18" s="20" customFormat="1" ht="21.75" customHeight="1" outlineLevel="1">
      <c r="A101" s="97" t="s">
        <v>147</v>
      </c>
      <c r="B101" s="97"/>
      <c r="C101" s="25"/>
      <c r="D101" s="26" t="s">
        <v>85</v>
      </c>
      <c r="E101" s="26" t="s">
        <v>132</v>
      </c>
      <c r="F101" s="26" t="s">
        <v>133</v>
      </c>
      <c r="G101" s="26" t="s">
        <v>134</v>
      </c>
      <c r="H101" s="26" t="s">
        <v>126</v>
      </c>
      <c r="I101" s="26" t="s">
        <v>141</v>
      </c>
      <c r="J101" s="27" t="s">
        <v>148</v>
      </c>
      <c r="K101" s="33">
        <v>384625</v>
      </c>
      <c r="L101" s="33">
        <v>384625</v>
      </c>
      <c r="M101" s="33">
        <v>354625</v>
      </c>
      <c r="N101" s="34">
        <v>0</v>
      </c>
      <c r="O101" s="34">
        <v>0</v>
      </c>
      <c r="P101" s="33">
        <v>354625</v>
      </c>
      <c r="Q101" s="33">
        <f t="shared" si="0"/>
        <v>30000</v>
      </c>
      <c r="R101" s="35">
        <f t="shared" si="1"/>
        <v>30000</v>
      </c>
    </row>
    <row r="102" spans="1:18" s="20" customFormat="1" ht="21.75" customHeight="1" outlineLevel="1">
      <c r="A102" s="97" t="s">
        <v>149</v>
      </c>
      <c r="B102" s="97"/>
      <c r="C102" s="25"/>
      <c r="D102" s="26" t="s">
        <v>85</v>
      </c>
      <c r="E102" s="26" t="s">
        <v>132</v>
      </c>
      <c r="F102" s="26" t="s">
        <v>133</v>
      </c>
      <c r="G102" s="26" t="s">
        <v>134</v>
      </c>
      <c r="H102" s="26" t="s">
        <v>126</v>
      </c>
      <c r="I102" s="26" t="s">
        <v>141</v>
      </c>
      <c r="J102" s="27" t="s">
        <v>150</v>
      </c>
      <c r="K102" s="33">
        <v>195375</v>
      </c>
      <c r="L102" s="33">
        <v>117375</v>
      </c>
      <c r="M102" s="33">
        <v>17730</v>
      </c>
      <c r="N102" s="34">
        <v>0</v>
      </c>
      <c r="O102" s="34">
        <v>0</v>
      </c>
      <c r="P102" s="33">
        <v>17730</v>
      </c>
      <c r="Q102" s="33">
        <f t="shared" si="0"/>
        <v>177645</v>
      </c>
      <c r="R102" s="35">
        <f t="shared" si="1"/>
        <v>99645</v>
      </c>
    </row>
    <row r="103" spans="1:18" s="20" customFormat="1" ht="21.75" customHeight="1" outlineLevel="1">
      <c r="A103" s="97" t="s">
        <v>145</v>
      </c>
      <c r="B103" s="97"/>
      <c r="C103" s="25"/>
      <c r="D103" s="26" t="s">
        <v>85</v>
      </c>
      <c r="E103" s="26" t="s">
        <v>132</v>
      </c>
      <c r="F103" s="26" t="s">
        <v>173</v>
      </c>
      <c r="G103" s="26" t="s">
        <v>174</v>
      </c>
      <c r="H103" s="26" t="s">
        <v>175</v>
      </c>
      <c r="I103" s="26" t="s">
        <v>141</v>
      </c>
      <c r="J103" s="27" t="s">
        <v>146</v>
      </c>
      <c r="K103" s="33">
        <v>261000</v>
      </c>
      <c r="L103" s="33">
        <v>11000</v>
      </c>
      <c r="M103" s="34">
        <v>0</v>
      </c>
      <c r="N103" s="34">
        <v>0</v>
      </c>
      <c r="O103" s="34">
        <v>0</v>
      </c>
      <c r="P103" s="34">
        <v>0</v>
      </c>
      <c r="Q103" s="33">
        <f t="shared" si="0"/>
        <v>261000</v>
      </c>
      <c r="R103" s="35">
        <f t="shared" si="1"/>
        <v>11000</v>
      </c>
    </row>
    <row r="104" spans="1:18" s="20" customFormat="1" ht="11.25" customHeight="1" outlineLevel="1">
      <c r="A104" s="97" t="s">
        <v>131</v>
      </c>
      <c r="B104" s="97"/>
      <c r="C104" s="25"/>
      <c r="D104" s="26" t="s">
        <v>85</v>
      </c>
      <c r="E104" s="26" t="s">
        <v>132</v>
      </c>
      <c r="F104" s="26" t="s">
        <v>173</v>
      </c>
      <c r="G104" s="26" t="s">
        <v>174</v>
      </c>
      <c r="H104" s="26" t="s">
        <v>176</v>
      </c>
      <c r="I104" s="26" t="s">
        <v>141</v>
      </c>
      <c r="J104" s="27" t="s">
        <v>136</v>
      </c>
      <c r="K104" s="33">
        <v>72000</v>
      </c>
      <c r="L104" s="33">
        <v>72000</v>
      </c>
      <c r="M104" s="34">
        <v>0</v>
      </c>
      <c r="N104" s="34">
        <v>0</v>
      </c>
      <c r="O104" s="34">
        <v>0</v>
      </c>
      <c r="P104" s="34">
        <v>0</v>
      </c>
      <c r="Q104" s="33">
        <f t="shared" si="0"/>
        <v>72000</v>
      </c>
      <c r="R104" s="35">
        <f t="shared" si="1"/>
        <v>72000</v>
      </c>
    </row>
    <row r="105" spans="1:18" s="20" customFormat="1" ht="11.25" customHeight="1" outlineLevel="1">
      <c r="A105" s="97" t="s">
        <v>121</v>
      </c>
      <c r="B105" s="97"/>
      <c r="C105" s="25"/>
      <c r="D105" s="26" t="s">
        <v>85</v>
      </c>
      <c r="E105" s="26" t="s">
        <v>177</v>
      </c>
      <c r="F105" s="26" t="s">
        <v>135</v>
      </c>
      <c r="G105" s="26" t="s">
        <v>178</v>
      </c>
      <c r="H105" s="26" t="s">
        <v>126</v>
      </c>
      <c r="I105" s="26" t="s">
        <v>127</v>
      </c>
      <c r="J105" s="27" t="s">
        <v>128</v>
      </c>
      <c r="K105" s="33">
        <v>1189000</v>
      </c>
      <c r="L105" s="33">
        <v>1189000</v>
      </c>
      <c r="M105" s="33">
        <v>196354.01</v>
      </c>
      <c r="N105" s="34">
        <v>0</v>
      </c>
      <c r="O105" s="34">
        <v>0</v>
      </c>
      <c r="P105" s="33">
        <v>196354.01</v>
      </c>
      <c r="Q105" s="33">
        <f t="shared" si="0"/>
        <v>992645.99</v>
      </c>
      <c r="R105" s="35">
        <f t="shared" si="1"/>
        <v>992645.99</v>
      </c>
    </row>
    <row r="106" spans="1:18" s="20" customFormat="1" ht="21.75" customHeight="1" outlineLevel="1">
      <c r="A106" s="97" t="s">
        <v>129</v>
      </c>
      <c r="B106" s="97"/>
      <c r="C106" s="25"/>
      <c r="D106" s="26" t="s">
        <v>85</v>
      </c>
      <c r="E106" s="26" t="s">
        <v>177</v>
      </c>
      <c r="F106" s="26" t="s">
        <v>135</v>
      </c>
      <c r="G106" s="26" t="s">
        <v>178</v>
      </c>
      <c r="H106" s="26" t="s">
        <v>126</v>
      </c>
      <c r="I106" s="26" t="s">
        <v>127</v>
      </c>
      <c r="J106" s="27" t="s">
        <v>130</v>
      </c>
      <c r="K106" s="33">
        <v>359100</v>
      </c>
      <c r="L106" s="33">
        <v>359100</v>
      </c>
      <c r="M106" s="33">
        <v>49506.07</v>
      </c>
      <c r="N106" s="34">
        <v>0</v>
      </c>
      <c r="O106" s="34">
        <v>0</v>
      </c>
      <c r="P106" s="33">
        <v>49506.07</v>
      </c>
      <c r="Q106" s="33">
        <f t="shared" si="0"/>
        <v>309593.93</v>
      </c>
      <c r="R106" s="35">
        <f t="shared" si="1"/>
        <v>309593.93</v>
      </c>
    </row>
    <row r="107" spans="1:18" s="20" customFormat="1" ht="11.25" customHeight="1" outlineLevel="1">
      <c r="A107" s="97" t="s">
        <v>137</v>
      </c>
      <c r="B107" s="97"/>
      <c r="C107" s="25"/>
      <c r="D107" s="26" t="s">
        <v>85</v>
      </c>
      <c r="E107" s="26" t="s">
        <v>177</v>
      </c>
      <c r="F107" s="26" t="s">
        <v>135</v>
      </c>
      <c r="G107" s="26" t="s">
        <v>178</v>
      </c>
      <c r="H107" s="26" t="s">
        <v>126</v>
      </c>
      <c r="I107" s="26" t="s">
        <v>172</v>
      </c>
      <c r="J107" s="27" t="s">
        <v>139</v>
      </c>
      <c r="K107" s="33">
        <v>95700</v>
      </c>
      <c r="L107" s="33">
        <v>95700</v>
      </c>
      <c r="M107" s="34">
        <v>0</v>
      </c>
      <c r="N107" s="34">
        <v>0</v>
      </c>
      <c r="O107" s="34">
        <v>0</v>
      </c>
      <c r="P107" s="34">
        <v>0</v>
      </c>
      <c r="Q107" s="33">
        <f t="shared" si="0"/>
        <v>95700</v>
      </c>
      <c r="R107" s="35">
        <f t="shared" si="1"/>
        <v>95700</v>
      </c>
    </row>
    <row r="108" spans="1:18" s="20" customFormat="1" ht="11.25" customHeight="1" outlineLevel="1">
      <c r="A108" s="97" t="s">
        <v>140</v>
      </c>
      <c r="B108" s="97"/>
      <c r="C108" s="25"/>
      <c r="D108" s="26" t="s">
        <v>85</v>
      </c>
      <c r="E108" s="26" t="s">
        <v>177</v>
      </c>
      <c r="F108" s="26" t="s">
        <v>135</v>
      </c>
      <c r="G108" s="26" t="s">
        <v>178</v>
      </c>
      <c r="H108" s="26" t="s">
        <v>126</v>
      </c>
      <c r="I108" s="26" t="s">
        <v>141</v>
      </c>
      <c r="J108" s="27" t="s">
        <v>142</v>
      </c>
      <c r="K108" s="33">
        <v>11100</v>
      </c>
      <c r="L108" s="33">
        <v>11100</v>
      </c>
      <c r="M108" s="33">
        <v>3378.65</v>
      </c>
      <c r="N108" s="34">
        <v>0</v>
      </c>
      <c r="O108" s="34">
        <v>0</v>
      </c>
      <c r="P108" s="33">
        <v>3378.65</v>
      </c>
      <c r="Q108" s="33">
        <f t="shared" si="0"/>
        <v>7721.35</v>
      </c>
      <c r="R108" s="35">
        <f t="shared" si="1"/>
        <v>7721.35</v>
      </c>
    </row>
    <row r="109" spans="1:18" s="20" customFormat="1" ht="11.25" customHeight="1" outlineLevel="1">
      <c r="A109" s="97" t="s">
        <v>160</v>
      </c>
      <c r="B109" s="97"/>
      <c r="C109" s="25"/>
      <c r="D109" s="26" t="s">
        <v>85</v>
      </c>
      <c r="E109" s="26" t="s">
        <v>177</v>
      </c>
      <c r="F109" s="26" t="s">
        <v>135</v>
      </c>
      <c r="G109" s="26" t="s">
        <v>178</v>
      </c>
      <c r="H109" s="26" t="s">
        <v>126</v>
      </c>
      <c r="I109" s="26" t="s">
        <v>141</v>
      </c>
      <c r="J109" s="27" t="s">
        <v>161</v>
      </c>
      <c r="K109" s="33">
        <v>8600</v>
      </c>
      <c r="L109" s="33">
        <v>8600</v>
      </c>
      <c r="M109" s="33">
        <v>3695.16</v>
      </c>
      <c r="N109" s="34">
        <v>0</v>
      </c>
      <c r="O109" s="34">
        <v>0</v>
      </c>
      <c r="P109" s="33">
        <v>3695.16</v>
      </c>
      <c r="Q109" s="33">
        <f t="shared" si="0"/>
        <v>4904.84</v>
      </c>
      <c r="R109" s="35">
        <f t="shared" si="1"/>
        <v>4904.84</v>
      </c>
    </row>
    <row r="110" spans="1:18" s="20" customFormat="1" ht="21.75" customHeight="1" outlineLevel="1">
      <c r="A110" s="97" t="s">
        <v>149</v>
      </c>
      <c r="B110" s="97"/>
      <c r="C110" s="25"/>
      <c r="D110" s="26" t="s">
        <v>85</v>
      </c>
      <c r="E110" s="26" t="s">
        <v>177</v>
      </c>
      <c r="F110" s="26" t="s">
        <v>135</v>
      </c>
      <c r="G110" s="26" t="s">
        <v>178</v>
      </c>
      <c r="H110" s="26" t="s">
        <v>126</v>
      </c>
      <c r="I110" s="26" t="s">
        <v>141</v>
      </c>
      <c r="J110" s="27" t="s">
        <v>150</v>
      </c>
      <c r="K110" s="33">
        <v>16900</v>
      </c>
      <c r="L110" s="33">
        <v>16900</v>
      </c>
      <c r="M110" s="34">
        <v>0</v>
      </c>
      <c r="N110" s="34">
        <v>0</v>
      </c>
      <c r="O110" s="34">
        <v>0</v>
      </c>
      <c r="P110" s="34">
        <v>0</v>
      </c>
      <c r="Q110" s="33">
        <f t="shared" si="0"/>
        <v>16900</v>
      </c>
      <c r="R110" s="35">
        <f t="shared" si="1"/>
        <v>16900</v>
      </c>
    </row>
    <row r="111" spans="1:18" s="20" customFormat="1" ht="21.75" customHeight="1" outlineLevel="1">
      <c r="A111" s="97" t="s">
        <v>145</v>
      </c>
      <c r="B111" s="97"/>
      <c r="C111" s="25"/>
      <c r="D111" s="26" t="s">
        <v>85</v>
      </c>
      <c r="E111" s="26" t="s">
        <v>179</v>
      </c>
      <c r="F111" s="26" t="s">
        <v>180</v>
      </c>
      <c r="G111" s="26" t="s">
        <v>181</v>
      </c>
      <c r="H111" s="26" t="s">
        <v>126</v>
      </c>
      <c r="I111" s="26" t="s">
        <v>141</v>
      </c>
      <c r="J111" s="27" t="s">
        <v>146</v>
      </c>
      <c r="K111" s="33">
        <v>34500</v>
      </c>
      <c r="L111" s="33">
        <v>17300</v>
      </c>
      <c r="M111" s="34">
        <v>0</v>
      </c>
      <c r="N111" s="34">
        <v>0</v>
      </c>
      <c r="O111" s="34">
        <v>0</v>
      </c>
      <c r="P111" s="34">
        <v>0</v>
      </c>
      <c r="Q111" s="33">
        <f t="shared" si="0"/>
        <v>34500</v>
      </c>
      <c r="R111" s="35">
        <f t="shared" si="1"/>
        <v>17300</v>
      </c>
    </row>
    <row r="112" spans="1:18" s="20" customFormat="1" ht="11.25" customHeight="1" outlineLevel="1">
      <c r="A112" s="97" t="s">
        <v>131</v>
      </c>
      <c r="B112" s="97"/>
      <c r="C112" s="25"/>
      <c r="D112" s="26" t="s">
        <v>85</v>
      </c>
      <c r="E112" s="26" t="s">
        <v>179</v>
      </c>
      <c r="F112" s="26" t="s">
        <v>180</v>
      </c>
      <c r="G112" s="26" t="s">
        <v>181</v>
      </c>
      <c r="H112" s="26" t="s">
        <v>126</v>
      </c>
      <c r="I112" s="26" t="s">
        <v>141</v>
      </c>
      <c r="J112" s="27" t="s">
        <v>136</v>
      </c>
      <c r="K112" s="33">
        <v>241600</v>
      </c>
      <c r="L112" s="33">
        <v>67500</v>
      </c>
      <c r="M112" s="34">
        <v>0</v>
      </c>
      <c r="N112" s="34">
        <v>0</v>
      </c>
      <c r="O112" s="34">
        <v>0</v>
      </c>
      <c r="P112" s="34">
        <v>0</v>
      </c>
      <c r="Q112" s="33">
        <f t="shared" si="0"/>
        <v>241600</v>
      </c>
      <c r="R112" s="35">
        <f t="shared" si="1"/>
        <v>67500</v>
      </c>
    </row>
    <row r="113" spans="1:18" s="20" customFormat="1" ht="11.25" customHeight="1" outlineLevel="1">
      <c r="A113" s="97" t="s">
        <v>151</v>
      </c>
      <c r="B113" s="97"/>
      <c r="C113" s="25"/>
      <c r="D113" s="26" t="s">
        <v>85</v>
      </c>
      <c r="E113" s="26" t="s">
        <v>179</v>
      </c>
      <c r="F113" s="26" t="s">
        <v>180</v>
      </c>
      <c r="G113" s="26" t="s">
        <v>181</v>
      </c>
      <c r="H113" s="26" t="s">
        <v>126</v>
      </c>
      <c r="I113" s="26" t="s">
        <v>141</v>
      </c>
      <c r="J113" s="27">
        <v>290</v>
      </c>
      <c r="K113" s="33">
        <v>31000</v>
      </c>
      <c r="L113" s="33"/>
      <c r="M113" s="34"/>
      <c r="N113" s="34"/>
      <c r="O113" s="34"/>
      <c r="P113" s="34"/>
      <c r="Q113" s="33">
        <f t="shared" si="0"/>
        <v>31000</v>
      </c>
      <c r="R113" s="35">
        <f t="shared" si="1"/>
        <v>0</v>
      </c>
    </row>
    <row r="114" spans="1:18" s="20" customFormat="1" ht="21.75" customHeight="1" outlineLevel="1">
      <c r="A114" s="97" t="s">
        <v>149</v>
      </c>
      <c r="B114" s="97"/>
      <c r="C114" s="25"/>
      <c r="D114" s="26" t="s">
        <v>85</v>
      </c>
      <c r="E114" s="26" t="s">
        <v>179</v>
      </c>
      <c r="F114" s="26" t="s">
        <v>180</v>
      </c>
      <c r="G114" s="26" t="s">
        <v>181</v>
      </c>
      <c r="H114" s="26" t="s">
        <v>126</v>
      </c>
      <c r="I114" s="26" t="s">
        <v>141</v>
      </c>
      <c r="J114" s="27" t="s">
        <v>150</v>
      </c>
      <c r="K114" s="33">
        <v>151200</v>
      </c>
      <c r="L114" s="33">
        <v>12200</v>
      </c>
      <c r="M114" s="33">
        <v>7767</v>
      </c>
      <c r="N114" s="34">
        <v>0</v>
      </c>
      <c r="O114" s="34">
        <v>0</v>
      </c>
      <c r="P114" s="33">
        <v>7767</v>
      </c>
      <c r="Q114" s="33">
        <f t="shared" si="0"/>
        <v>143433</v>
      </c>
      <c r="R114" s="35">
        <f t="shared" si="1"/>
        <v>4433</v>
      </c>
    </row>
    <row r="115" spans="1:18" s="20" customFormat="1" ht="21.75" customHeight="1" outlineLevel="1">
      <c r="A115" s="97" t="s">
        <v>245</v>
      </c>
      <c r="B115" s="97"/>
      <c r="C115" s="25"/>
      <c r="D115" s="26" t="s">
        <v>85</v>
      </c>
      <c r="E115" s="26">
        <v>310</v>
      </c>
      <c r="F115" s="43" t="s">
        <v>243</v>
      </c>
      <c r="G115" s="43" t="s">
        <v>126</v>
      </c>
      <c r="H115" s="43" t="s">
        <v>126</v>
      </c>
      <c r="I115" s="43" t="s">
        <v>244</v>
      </c>
      <c r="J115" s="44" t="s">
        <v>157</v>
      </c>
      <c r="K115" s="33">
        <v>300000</v>
      </c>
      <c r="L115" s="33"/>
      <c r="M115" s="33"/>
      <c r="N115" s="34"/>
      <c r="O115" s="34"/>
      <c r="P115" s="33"/>
      <c r="Q115" s="33">
        <f t="shared" si="0"/>
        <v>300000</v>
      </c>
      <c r="R115" s="35">
        <f t="shared" si="1"/>
        <v>0</v>
      </c>
    </row>
    <row r="116" spans="1:18" s="20" customFormat="1" ht="13.5" customHeight="1" outlineLevel="1">
      <c r="A116" s="97" t="s">
        <v>151</v>
      </c>
      <c r="B116" s="97"/>
      <c r="C116" s="25"/>
      <c r="D116" s="43" t="s">
        <v>85</v>
      </c>
      <c r="E116" s="43" t="s">
        <v>182</v>
      </c>
      <c r="F116" s="43" t="s">
        <v>243</v>
      </c>
      <c r="G116" s="43" t="s">
        <v>126</v>
      </c>
      <c r="H116" s="43" t="s">
        <v>126</v>
      </c>
      <c r="I116" s="43" t="s">
        <v>141</v>
      </c>
      <c r="J116" s="44" t="s">
        <v>153</v>
      </c>
      <c r="K116" s="33">
        <v>65520</v>
      </c>
      <c r="L116" s="33"/>
      <c r="M116" s="33"/>
      <c r="N116" s="34"/>
      <c r="O116" s="34"/>
      <c r="P116" s="33"/>
      <c r="Q116" s="33">
        <f t="shared" si="0"/>
        <v>65520</v>
      </c>
      <c r="R116" s="35">
        <f t="shared" si="1"/>
        <v>0</v>
      </c>
    </row>
    <row r="117" spans="1:18" s="20" customFormat="1" ht="11.25" customHeight="1" outlineLevel="1">
      <c r="A117" s="97" t="s">
        <v>151</v>
      </c>
      <c r="B117" s="97"/>
      <c r="C117" s="25"/>
      <c r="D117" s="26" t="s">
        <v>85</v>
      </c>
      <c r="E117" s="26" t="s">
        <v>182</v>
      </c>
      <c r="F117" s="26" t="s">
        <v>183</v>
      </c>
      <c r="G117" s="26" t="s">
        <v>184</v>
      </c>
      <c r="H117" s="26" t="s">
        <v>181</v>
      </c>
      <c r="I117" s="26" t="s">
        <v>141</v>
      </c>
      <c r="J117" s="27" t="s">
        <v>153</v>
      </c>
      <c r="K117" s="33">
        <v>36365</v>
      </c>
      <c r="L117" s="33">
        <v>36365</v>
      </c>
      <c r="M117" s="34">
        <v>0</v>
      </c>
      <c r="N117" s="34">
        <v>0</v>
      </c>
      <c r="O117" s="34">
        <v>0</v>
      </c>
      <c r="P117" s="34">
        <v>0</v>
      </c>
      <c r="Q117" s="33">
        <f t="shared" si="0"/>
        <v>36365</v>
      </c>
      <c r="R117" s="35">
        <f t="shared" si="1"/>
        <v>36365</v>
      </c>
    </row>
    <row r="118" spans="1:18" s="20" customFormat="1" ht="11.25" customHeight="1" outlineLevel="1">
      <c r="A118" s="97" t="s">
        <v>151</v>
      </c>
      <c r="B118" s="97"/>
      <c r="C118" s="25"/>
      <c r="D118" s="26" t="s">
        <v>85</v>
      </c>
      <c r="E118" s="26" t="s">
        <v>182</v>
      </c>
      <c r="F118" s="26" t="s">
        <v>173</v>
      </c>
      <c r="G118" s="26" t="s">
        <v>185</v>
      </c>
      <c r="H118" s="26" t="s">
        <v>126</v>
      </c>
      <c r="I118" s="26" t="s">
        <v>141</v>
      </c>
      <c r="J118" s="27" t="s">
        <v>153</v>
      </c>
      <c r="K118" s="33">
        <v>3635</v>
      </c>
      <c r="L118" s="33">
        <v>3635</v>
      </c>
      <c r="M118" s="34">
        <v>0</v>
      </c>
      <c r="N118" s="34">
        <v>0</v>
      </c>
      <c r="O118" s="34">
        <v>0</v>
      </c>
      <c r="P118" s="34">
        <v>0</v>
      </c>
      <c r="Q118" s="33">
        <f t="shared" si="0"/>
        <v>3635</v>
      </c>
      <c r="R118" s="35">
        <f t="shared" si="1"/>
        <v>3635</v>
      </c>
    </row>
    <row r="119" spans="1:18" s="20" customFormat="1" ht="11.25" customHeight="1" outlineLevel="1">
      <c r="A119" s="97" t="s">
        <v>121</v>
      </c>
      <c r="B119" s="97"/>
      <c r="C119" s="25"/>
      <c r="D119" s="26" t="s">
        <v>85</v>
      </c>
      <c r="E119" s="26" t="s">
        <v>186</v>
      </c>
      <c r="F119" s="26" t="s">
        <v>183</v>
      </c>
      <c r="G119" s="26" t="s">
        <v>187</v>
      </c>
      <c r="H119" s="26" t="s">
        <v>126</v>
      </c>
      <c r="I119" s="26" t="s">
        <v>42</v>
      </c>
      <c r="J119" s="27" t="s">
        <v>128</v>
      </c>
      <c r="K119" s="33">
        <v>156825</v>
      </c>
      <c r="L119" s="33">
        <v>156825</v>
      </c>
      <c r="M119" s="34">
        <v>0</v>
      </c>
      <c r="N119" s="34">
        <v>0</v>
      </c>
      <c r="O119" s="34">
        <v>0</v>
      </c>
      <c r="P119" s="34">
        <v>0</v>
      </c>
      <c r="Q119" s="33">
        <f t="shared" si="0"/>
        <v>156825</v>
      </c>
      <c r="R119" s="35">
        <f t="shared" si="1"/>
        <v>156825</v>
      </c>
    </row>
    <row r="120" spans="1:18" s="20" customFormat="1" ht="21.75" customHeight="1" outlineLevel="1">
      <c r="A120" s="97" t="s">
        <v>129</v>
      </c>
      <c r="B120" s="97"/>
      <c r="C120" s="25"/>
      <c r="D120" s="26" t="s">
        <v>85</v>
      </c>
      <c r="E120" s="26" t="s">
        <v>186</v>
      </c>
      <c r="F120" s="26" t="s">
        <v>183</v>
      </c>
      <c r="G120" s="26" t="s">
        <v>187</v>
      </c>
      <c r="H120" s="26" t="s">
        <v>126</v>
      </c>
      <c r="I120" s="26" t="s">
        <v>42</v>
      </c>
      <c r="J120" s="27" t="s">
        <v>130</v>
      </c>
      <c r="K120" s="33">
        <v>47361.15</v>
      </c>
      <c r="L120" s="33">
        <v>47361.15</v>
      </c>
      <c r="M120" s="34">
        <v>0</v>
      </c>
      <c r="N120" s="34">
        <v>0</v>
      </c>
      <c r="O120" s="34">
        <v>0</v>
      </c>
      <c r="P120" s="34">
        <v>0</v>
      </c>
      <c r="Q120" s="33">
        <f t="shared" si="0"/>
        <v>47361.15</v>
      </c>
      <c r="R120" s="35">
        <f t="shared" si="1"/>
        <v>47361.15</v>
      </c>
    </row>
    <row r="121" spans="1:18" s="20" customFormat="1" ht="21.75" customHeight="1" outlineLevel="1">
      <c r="A121" s="97" t="s">
        <v>162</v>
      </c>
      <c r="B121" s="97"/>
      <c r="C121" s="25"/>
      <c r="D121" s="43" t="s">
        <v>85</v>
      </c>
      <c r="E121" s="43" t="s">
        <v>188</v>
      </c>
      <c r="F121" s="43" t="s">
        <v>183</v>
      </c>
      <c r="G121" s="43" t="s">
        <v>246</v>
      </c>
      <c r="H121" s="43" t="s">
        <v>168</v>
      </c>
      <c r="I121" s="43" t="s">
        <v>163</v>
      </c>
      <c r="J121" s="44" t="s">
        <v>164</v>
      </c>
      <c r="K121" s="33">
        <v>290023.84</v>
      </c>
      <c r="L121" s="33"/>
      <c r="M121" s="34"/>
      <c r="N121" s="34"/>
      <c r="O121" s="34"/>
      <c r="P121" s="34"/>
      <c r="Q121" s="33">
        <f t="shared" si="0"/>
        <v>290023.84</v>
      </c>
      <c r="R121" s="35">
        <f t="shared" si="1"/>
        <v>0</v>
      </c>
    </row>
    <row r="122" spans="1:18" s="20" customFormat="1" ht="32.25" customHeight="1" outlineLevel="1">
      <c r="A122" s="97" t="s">
        <v>162</v>
      </c>
      <c r="B122" s="97"/>
      <c r="C122" s="25"/>
      <c r="D122" s="26" t="s">
        <v>85</v>
      </c>
      <c r="E122" s="26" t="s">
        <v>188</v>
      </c>
      <c r="F122" s="26" t="s">
        <v>173</v>
      </c>
      <c r="G122" s="26" t="s">
        <v>189</v>
      </c>
      <c r="H122" s="26" t="s">
        <v>126</v>
      </c>
      <c r="I122" s="26" t="s">
        <v>163</v>
      </c>
      <c r="J122" s="27" t="s">
        <v>164</v>
      </c>
      <c r="K122" s="33">
        <v>7976000</v>
      </c>
      <c r="L122" s="33">
        <v>1359000</v>
      </c>
      <c r="M122" s="33">
        <v>843814.29</v>
      </c>
      <c r="N122" s="34">
        <v>0</v>
      </c>
      <c r="O122" s="34">
        <v>0</v>
      </c>
      <c r="P122" s="33">
        <v>843814.29</v>
      </c>
      <c r="Q122" s="33">
        <f t="shared" si="0"/>
        <v>7132185.71</v>
      </c>
      <c r="R122" s="35">
        <f t="shared" si="1"/>
        <v>515185.70999999996</v>
      </c>
    </row>
    <row r="123" spans="1:18" s="20" customFormat="1" ht="32.25" customHeight="1" outlineLevel="1">
      <c r="A123" s="97" t="s">
        <v>162</v>
      </c>
      <c r="B123" s="97"/>
      <c r="C123" s="25"/>
      <c r="D123" s="26" t="s">
        <v>85</v>
      </c>
      <c r="E123" s="26" t="s">
        <v>188</v>
      </c>
      <c r="F123" s="26" t="s">
        <v>173</v>
      </c>
      <c r="G123" s="26" t="s">
        <v>189</v>
      </c>
      <c r="H123" s="43" t="s">
        <v>181</v>
      </c>
      <c r="I123" s="26" t="s">
        <v>163</v>
      </c>
      <c r="J123" s="27" t="s">
        <v>164</v>
      </c>
      <c r="K123" s="33">
        <v>72505.96</v>
      </c>
      <c r="L123" s="33"/>
      <c r="M123" s="33"/>
      <c r="N123" s="34"/>
      <c r="O123" s="34"/>
      <c r="P123" s="33"/>
      <c r="Q123" s="33">
        <f t="shared" si="0"/>
        <v>72505.96</v>
      </c>
      <c r="R123" s="35">
        <f t="shared" si="1"/>
        <v>0</v>
      </c>
    </row>
    <row r="124" spans="1:18" s="20" customFormat="1" ht="32.25" customHeight="1" outlineLevel="1">
      <c r="A124" s="97" t="s">
        <v>162</v>
      </c>
      <c r="B124" s="97"/>
      <c r="C124" s="25"/>
      <c r="D124" s="26" t="s">
        <v>85</v>
      </c>
      <c r="E124" s="26" t="s">
        <v>188</v>
      </c>
      <c r="F124" s="26" t="s">
        <v>173</v>
      </c>
      <c r="G124" s="26" t="s">
        <v>189</v>
      </c>
      <c r="H124" s="26" t="s">
        <v>156</v>
      </c>
      <c r="I124" s="26" t="s">
        <v>163</v>
      </c>
      <c r="J124" s="27" t="s">
        <v>164</v>
      </c>
      <c r="K124" s="33">
        <f>1507573.9-0.5</f>
        <v>1507573.4</v>
      </c>
      <c r="L124" s="33">
        <f>1507573.9-0.5</f>
        <v>1507573.4</v>
      </c>
      <c r="M124" s="33">
        <v>1507573.4</v>
      </c>
      <c r="N124" s="34">
        <v>0</v>
      </c>
      <c r="O124" s="34">
        <v>0</v>
      </c>
      <c r="P124" s="33">
        <v>1507573.4</v>
      </c>
      <c r="Q124" s="33">
        <f t="shared" si="0"/>
        <v>0</v>
      </c>
      <c r="R124" s="35">
        <f t="shared" si="1"/>
        <v>0</v>
      </c>
    </row>
    <row r="125" spans="1:18" s="20" customFormat="1" ht="11.25" customHeight="1" outlineLevel="1">
      <c r="A125" s="97" t="s">
        <v>140</v>
      </c>
      <c r="B125" s="97"/>
      <c r="C125" s="25"/>
      <c r="D125" s="26" t="s">
        <v>85</v>
      </c>
      <c r="E125" s="26" t="s">
        <v>154</v>
      </c>
      <c r="F125" s="26" t="s">
        <v>155</v>
      </c>
      <c r="G125" s="26" t="s">
        <v>156</v>
      </c>
      <c r="H125" s="26" t="s">
        <v>126</v>
      </c>
      <c r="I125" s="26" t="s">
        <v>157</v>
      </c>
      <c r="J125" s="27" t="s">
        <v>142</v>
      </c>
      <c r="K125" s="33">
        <v>400811</v>
      </c>
      <c r="L125" s="33">
        <v>95351</v>
      </c>
      <c r="M125" s="33">
        <v>73418.64</v>
      </c>
      <c r="N125" s="34">
        <v>0</v>
      </c>
      <c r="O125" s="34">
        <v>0</v>
      </c>
      <c r="P125" s="33">
        <v>73418.64</v>
      </c>
      <c r="Q125" s="33">
        <f aca="true" t="shared" si="2" ref="Q125:Q186">K125-P125</f>
        <v>327392.36</v>
      </c>
      <c r="R125" s="35">
        <f aca="true" t="shared" si="3" ref="R125:R186">L125-P125</f>
        <v>21932.36</v>
      </c>
    </row>
    <row r="126" spans="1:18" s="20" customFormat="1" ht="21.75" customHeight="1" outlineLevel="1">
      <c r="A126" s="97" t="s">
        <v>145</v>
      </c>
      <c r="B126" s="97"/>
      <c r="C126" s="25"/>
      <c r="D126" s="26" t="s">
        <v>85</v>
      </c>
      <c r="E126" s="26" t="s">
        <v>154</v>
      </c>
      <c r="F126" s="26" t="s">
        <v>155</v>
      </c>
      <c r="G126" s="26" t="s">
        <v>156</v>
      </c>
      <c r="H126" s="26" t="s">
        <v>126</v>
      </c>
      <c r="I126" s="26" t="s">
        <v>157</v>
      </c>
      <c r="J126" s="27" t="s">
        <v>146</v>
      </c>
      <c r="K126" s="33">
        <v>237800</v>
      </c>
      <c r="L126" s="33">
        <v>128800</v>
      </c>
      <c r="M126" s="33">
        <v>15860</v>
      </c>
      <c r="N126" s="34">
        <v>0</v>
      </c>
      <c r="O126" s="34">
        <v>0</v>
      </c>
      <c r="P126" s="33">
        <v>15860</v>
      </c>
      <c r="Q126" s="33">
        <f t="shared" si="2"/>
        <v>221940</v>
      </c>
      <c r="R126" s="35">
        <f t="shared" si="3"/>
        <v>112940</v>
      </c>
    </row>
    <row r="127" spans="1:18" s="20" customFormat="1" ht="11.25" customHeight="1" outlineLevel="1">
      <c r="A127" s="97" t="s">
        <v>131</v>
      </c>
      <c r="B127" s="97"/>
      <c r="C127" s="25"/>
      <c r="D127" s="26" t="s">
        <v>85</v>
      </c>
      <c r="E127" s="26" t="s">
        <v>154</v>
      </c>
      <c r="F127" s="26" t="s">
        <v>155</v>
      </c>
      <c r="G127" s="26" t="s">
        <v>156</v>
      </c>
      <c r="H127" s="26" t="s">
        <v>126</v>
      </c>
      <c r="I127" s="26" t="s">
        <v>157</v>
      </c>
      <c r="J127" s="27" t="s">
        <v>136</v>
      </c>
      <c r="K127" s="33">
        <v>996600</v>
      </c>
      <c r="L127" s="33">
        <v>151300</v>
      </c>
      <c r="M127" s="33">
        <v>103548</v>
      </c>
      <c r="N127" s="34">
        <v>0</v>
      </c>
      <c r="O127" s="34">
        <v>0</v>
      </c>
      <c r="P127" s="33">
        <v>103548</v>
      </c>
      <c r="Q127" s="33">
        <f t="shared" si="2"/>
        <v>893052</v>
      </c>
      <c r="R127" s="35">
        <f t="shared" si="3"/>
        <v>47752</v>
      </c>
    </row>
    <row r="128" spans="1:18" s="20" customFormat="1" ht="21.75" customHeight="1" outlineLevel="1">
      <c r="A128" s="97" t="s">
        <v>147</v>
      </c>
      <c r="B128" s="97"/>
      <c r="C128" s="25"/>
      <c r="D128" s="26" t="s">
        <v>85</v>
      </c>
      <c r="E128" s="26" t="s">
        <v>154</v>
      </c>
      <c r="F128" s="26" t="s">
        <v>155</v>
      </c>
      <c r="G128" s="26" t="s">
        <v>156</v>
      </c>
      <c r="H128" s="26" t="s">
        <v>126</v>
      </c>
      <c r="I128" s="26" t="s">
        <v>157</v>
      </c>
      <c r="J128" s="27" t="s">
        <v>148</v>
      </c>
      <c r="K128" s="33">
        <v>276800</v>
      </c>
      <c r="L128" s="33">
        <v>276800</v>
      </c>
      <c r="M128" s="33">
        <v>38649.98</v>
      </c>
      <c r="N128" s="34">
        <v>0</v>
      </c>
      <c r="O128" s="34">
        <v>0</v>
      </c>
      <c r="P128" s="33">
        <v>38649.98</v>
      </c>
      <c r="Q128" s="33">
        <f t="shared" si="2"/>
        <v>238150.02</v>
      </c>
      <c r="R128" s="35">
        <f t="shared" si="3"/>
        <v>238150.02</v>
      </c>
    </row>
    <row r="129" spans="1:18" s="20" customFormat="1" ht="21.75" customHeight="1" outlineLevel="1">
      <c r="A129" s="97" t="s">
        <v>149</v>
      </c>
      <c r="B129" s="97"/>
      <c r="C129" s="25"/>
      <c r="D129" s="26" t="s">
        <v>85</v>
      </c>
      <c r="E129" s="26" t="s">
        <v>154</v>
      </c>
      <c r="F129" s="26" t="s">
        <v>155</v>
      </c>
      <c r="G129" s="26" t="s">
        <v>156</v>
      </c>
      <c r="H129" s="26" t="s">
        <v>126</v>
      </c>
      <c r="I129" s="26" t="s">
        <v>157</v>
      </c>
      <c r="J129" s="27" t="s">
        <v>150</v>
      </c>
      <c r="K129" s="33">
        <v>141200</v>
      </c>
      <c r="L129" s="33">
        <v>26100</v>
      </c>
      <c r="M129" s="33">
        <v>25700</v>
      </c>
      <c r="N129" s="34">
        <v>0</v>
      </c>
      <c r="O129" s="34">
        <v>0</v>
      </c>
      <c r="P129" s="33">
        <v>25700</v>
      </c>
      <c r="Q129" s="33">
        <f t="shared" si="2"/>
        <v>115500</v>
      </c>
      <c r="R129" s="35">
        <f t="shared" si="3"/>
        <v>400</v>
      </c>
    </row>
    <row r="130" spans="1:18" s="20" customFormat="1" ht="32.25" customHeight="1" outlineLevel="1">
      <c r="A130" s="97" t="s">
        <v>162</v>
      </c>
      <c r="B130" s="97"/>
      <c r="C130" s="25"/>
      <c r="D130" s="26" t="s">
        <v>85</v>
      </c>
      <c r="E130" s="26" t="s">
        <v>190</v>
      </c>
      <c r="F130" s="26" t="s">
        <v>173</v>
      </c>
      <c r="G130" s="26" t="s">
        <v>175</v>
      </c>
      <c r="H130" s="26" t="s">
        <v>126</v>
      </c>
      <c r="I130" s="26" t="s">
        <v>163</v>
      </c>
      <c r="J130" s="27" t="s">
        <v>164</v>
      </c>
      <c r="K130" s="33">
        <v>652480</v>
      </c>
      <c r="L130" s="33">
        <v>652480</v>
      </c>
      <c r="M130" s="34">
        <v>0</v>
      </c>
      <c r="N130" s="34">
        <v>0</v>
      </c>
      <c r="O130" s="34">
        <v>0</v>
      </c>
      <c r="P130" s="34">
        <v>0</v>
      </c>
      <c r="Q130" s="33">
        <f t="shared" si="2"/>
        <v>652480</v>
      </c>
      <c r="R130" s="35">
        <f t="shared" si="3"/>
        <v>652480</v>
      </c>
    </row>
    <row r="131" spans="1:18" s="20" customFormat="1" ht="11.25" customHeight="1" outlineLevel="1">
      <c r="A131" s="97" t="s">
        <v>131</v>
      </c>
      <c r="B131" s="97"/>
      <c r="C131" s="25"/>
      <c r="D131" s="26" t="s">
        <v>85</v>
      </c>
      <c r="E131" s="26" t="s">
        <v>190</v>
      </c>
      <c r="F131" s="26" t="s">
        <v>173</v>
      </c>
      <c r="G131" s="26" t="s">
        <v>174</v>
      </c>
      <c r="H131" s="26" t="s">
        <v>119</v>
      </c>
      <c r="I131" s="26" t="s">
        <v>141</v>
      </c>
      <c r="J131" s="27" t="s">
        <v>136</v>
      </c>
      <c r="K131" s="33">
        <v>35000</v>
      </c>
      <c r="L131" s="33">
        <v>9000</v>
      </c>
      <c r="M131" s="34">
        <v>0</v>
      </c>
      <c r="N131" s="34">
        <v>0</v>
      </c>
      <c r="O131" s="34">
        <v>0</v>
      </c>
      <c r="P131" s="34">
        <v>0</v>
      </c>
      <c r="Q131" s="33">
        <f t="shared" si="2"/>
        <v>35000</v>
      </c>
      <c r="R131" s="35">
        <f t="shared" si="3"/>
        <v>9000</v>
      </c>
    </row>
    <row r="132" spans="1:18" s="20" customFormat="1" ht="32.25" customHeight="1" outlineLevel="1">
      <c r="A132" s="97" t="s">
        <v>191</v>
      </c>
      <c r="B132" s="97"/>
      <c r="C132" s="25"/>
      <c r="D132" s="26" t="s">
        <v>85</v>
      </c>
      <c r="E132" s="26" t="s">
        <v>192</v>
      </c>
      <c r="F132" s="26" t="s">
        <v>193</v>
      </c>
      <c r="G132" s="26" t="s">
        <v>181</v>
      </c>
      <c r="H132" s="26" t="s">
        <v>126</v>
      </c>
      <c r="I132" s="26" t="s">
        <v>194</v>
      </c>
      <c r="J132" s="27" t="s">
        <v>195</v>
      </c>
      <c r="K132" s="33">
        <v>2870110</v>
      </c>
      <c r="L132" s="33">
        <v>844610</v>
      </c>
      <c r="M132" s="34">
        <v>0</v>
      </c>
      <c r="N132" s="34">
        <v>0</v>
      </c>
      <c r="O132" s="34">
        <v>0</v>
      </c>
      <c r="P132" s="34">
        <v>0</v>
      </c>
      <c r="Q132" s="33">
        <f t="shared" si="2"/>
        <v>2870110</v>
      </c>
      <c r="R132" s="35">
        <f t="shared" si="3"/>
        <v>844610</v>
      </c>
    </row>
    <row r="133" spans="1:18" s="20" customFormat="1" ht="11.25" customHeight="1" outlineLevel="1">
      <c r="A133" s="97" t="s">
        <v>160</v>
      </c>
      <c r="B133" s="97"/>
      <c r="C133" s="25"/>
      <c r="D133" s="26" t="s">
        <v>85</v>
      </c>
      <c r="E133" s="26" t="s">
        <v>192</v>
      </c>
      <c r="F133" s="26" t="s">
        <v>193</v>
      </c>
      <c r="G133" s="26" t="s">
        <v>125</v>
      </c>
      <c r="H133" s="26" t="s">
        <v>126</v>
      </c>
      <c r="I133" s="26" t="s">
        <v>141</v>
      </c>
      <c r="J133" s="27" t="s">
        <v>161</v>
      </c>
      <c r="K133" s="33">
        <v>295000</v>
      </c>
      <c r="L133" s="33">
        <v>145000</v>
      </c>
      <c r="M133" s="34">
        <v>0</v>
      </c>
      <c r="N133" s="34">
        <v>0</v>
      </c>
      <c r="O133" s="34">
        <v>0</v>
      </c>
      <c r="P133" s="34">
        <v>0</v>
      </c>
      <c r="Q133" s="33">
        <f t="shared" si="2"/>
        <v>295000</v>
      </c>
      <c r="R133" s="35">
        <f t="shared" si="3"/>
        <v>145000</v>
      </c>
    </row>
    <row r="134" spans="1:18" s="20" customFormat="1" ht="21.75" customHeight="1" outlineLevel="1">
      <c r="A134" s="97" t="s">
        <v>145</v>
      </c>
      <c r="B134" s="97"/>
      <c r="C134" s="25"/>
      <c r="D134" s="26" t="s">
        <v>85</v>
      </c>
      <c r="E134" s="26" t="s">
        <v>192</v>
      </c>
      <c r="F134" s="26" t="s">
        <v>193</v>
      </c>
      <c r="G134" s="26" t="s">
        <v>125</v>
      </c>
      <c r="H134" s="26" t="s">
        <v>126</v>
      </c>
      <c r="I134" s="26" t="s">
        <v>141</v>
      </c>
      <c r="J134" s="27" t="s">
        <v>146</v>
      </c>
      <c r="K134" s="33">
        <v>5335000</v>
      </c>
      <c r="L134" s="33">
        <v>5000</v>
      </c>
      <c r="M134" s="34">
        <v>0</v>
      </c>
      <c r="N134" s="34">
        <v>0</v>
      </c>
      <c r="O134" s="34">
        <v>0</v>
      </c>
      <c r="P134" s="34">
        <v>0</v>
      </c>
      <c r="Q134" s="33">
        <f t="shared" si="2"/>
        <v>5335000</v>
      </c>
      <c r="R134" s="35">
        <f t="shared" si="3"/>
        <v>5000</v>
      </c>
    </row>
    <row r="135" spans="1:18" s="20" customFormat="1" ht="21.75" customHeight="1" outlineLevel="1">
      <c r="A135" s="97" t="s">
        <v>162</v>
      </c>
      <c r="B135" s="97"/>
      <c r="C135" s="25"/>
      <c r="D135" s="43" t="s">
        <v>85</v>
      </c>
      <c r="E135" s="43" t="s">
        <v>192</v>
      </c>
      <c r="F135" s="26" t="s">
        <v>173</v>
      </c>
      <c r="G135" s="43" t="s">
        <v>176</v>
      </c>
      <c r="H135" s="43" t="s">
        <v>126</v>
      </c>
      <c r="I135" s="43" t="s">
        <v>163</v>
      </c>
      <c r="J135" s="44" t="s">
        <v>164</v>
      </c>
      <c r="K135" s="33">
        <v>500000</v>
      </c>
      <c r="L135" s="33"/>
      <c r="M135" s="34"/>
      <c r="N135" s="34"/>
      <c r="O135" s="34"/>
      <c r="P135" s="34"/>
      <c r="Q135" s="33">
        <f t="shared" si="2"/>
        <v>500000</v>
      </c>
      <c r="R135" s="35">
        <f t="shared" si="3"/>
        <v>0</v>
      </c>
    </row>
    <row r="136" spans="1:18" s="20" customFormat="1" ht="32.25" customHeight="1" outlineLevel="1">
      <c r="A136" s="97" t="s">
        <v>191</v>
      </c>
      <c r="B136" s="97"/>
      <c r="C136" s="25"/>
      <c r="D136" s="26" t="s">
        <v>85</v>
      </c>
      <c r="E136" s="26" t="s">
        <v>196</v>
      </c>
      <c r="F136" s="26" t="s">
        <v>197</v>
      </c>
      <c r="G136" s="26" t="s">
        <v>168</v>
      </c>
      <c r="H136" s="26" t="s">
        <v>126</v>
      </c>
      <c r="I136" s="26" t="s">
        <v>141</v>
      </c>
      <c r="J136" s="27" t="s">
        <v>195</v>
      </c>
      <c r="K136" s="33">
        <v>521000</v>
      </c>
      <c r="L136" s="33">
        <v>130300</v>
      </c>
      <c r="M136" s="34">
        <v>0</v>
      </c>
      <c r="N136" s="34">
        <v>0</v>
      </c>
      <c r="O136" s="34">
        <v>0</v>
      </c>
      <c r="P136" s="34">
        <v>0</v>
      </c>
      <c r="Q136" s="33">
        <f t="shared" si="2"/>
        <v>521000</v>
      </c>
      <c r="R136" s="35">
        <f t="shared" si="3"/>
        <v>130300</v>
      </c>
    </row>
    <row r="137" spans="1:18" s="20" customFormat="1" ht="32.25" customHeight="1" outlineLevel="1">
      <c r="A137" s="97" t="s">
        <v>162</v>
      </c>
      <c r="B137" s="97"/>
      <c r="C137" s="25"/>
      <c r="D137" s="26" t="s">
        <v>85</v>
      </c>
      <c r="E137" s="26" t="s">
        <v>196</v>
      </c>
      <c r="F137" s="26" t="s">
        <v>183</v>
      </c>
      <c r="G137" s="26" t="s">
        <v>198</v>
      </c>
      <c r="H137" s="26" t="s">
        <v>126</v>
      </c>
      <c r="I137" s="26" t="s">
        <v>163</v>
      </c>
      <c r="J137" s="27" t="s">
        <v>164</v>
      </c>
      <c r="K137" s="33">
        <v>40379606.07</v>
      </c>
      <c r="L137" s="33">
        <v>4000000</v>
      </c>
      <c r="M137" s="34">
        <v>0</v>
      </c>
      <c r="N137" s="34">
        <v>0</v>
      </c>
      <c r="O137" s="34">
        <v>0</v>
      </c>
      <c r="P137" s="34">
        <v>0</v>
      </c>
      <c r="Q137" s="33">
        <f t="shared" si="2"/>
        <v>40379606.07</v>
      </c>
      <c r="R137" s="35">
        <f t="shared" si="3"/>
        <v>4000000</v>
      </c>
    </row>
    <row r="138" spans="1:18" s="20" customFormat="1" ht="32.25" customHeight="1" outlineLevel="1">
      <c r="A138" s="97" t="s">
        <v>162</v>
      </c>
      <c r="B138" s="97"/>
      <c r="C138" s="25"/>
      <c r="D138" s="26" t="s">
        <v>85</v>
      </c>
      <c r="E138" s="26" t="s">
        <v>196</v>
      </c>
      <c r="F138" s="26" t="s">
        <v>173</v>
      </c>
      <c r="G138" s="26" t="s">
        <v>199</v>
      </c>
      <c r="H138" s="26" t="s">
        <v>181</v>
      </c>
      <c r="I138" s="26" t="s">
        <v>163</v>
      </c>
      <c r="J138" s="27" t="s">
        <v>164</v>
      </c>
      <c r="K138" s="33">
        <v>2131693.31</v>
      </c>
      <c r="L138" s="33">
        <v>159693.31</v>
      </c>
      <c r="M138" s="33">
        <v>159690</v>
      </c>
      <c r="N138" s="34">
        <v>0</v>
      </c>
      <c r="O138" s="34">
        <v>0</v>
      </c>
      <c r="P138" s="33">
        <v>159690</v>
      </c>
      <c r="Q138" s="33">
        <f t="shared" si="2"/>
        <v>1972003.31</v>
      </c>
      <c r="R138" s="35">
        <f t="shared" si="3"/>
        <v>3.3099999999976717</v>
      </c>
    </row>
    <row r="139" spans="1:18" s="20" customFormat="1" ht="32.25" customHeight="1" outlineLevel="1">
      <c r="A139" s="97" t="s">
        <v>162</v>
      </c>
      <c r="B139" s="97"/>
      <c r="C139" s="25"/>
      <c r="D139" s="26" t="s">
        <v>85</v>
      </c>
      <c r="E139" s="26" t="s">
        <v>196</v>
      </c>
      <c r="F139" s="26" t="s">
        <v>173</v>
      </c>
      <c r="G139" s="26" t="s">
        <v>199</v>
      </c>
      <c r="H139" s="26" t="s">
        <v>156</v>
      </c>
      <c r="I139" s="26" t="s">
        <v>163</v>
      </c>
      <c r="J139" s="27" t="s">
        <v>164</v>
      </c>
      <c r="K139" s="33">
        <v>5740000</v>
      </c>
      <c r="L139" s="33">
        <v>3180750</v>
      </c>
      <c r="M139" s="33">
        <v>382500</v>
      </c>
      <c r="N139" s="34">
        <v>0</v>
      </c>
      <c r="O139" s="34">
        <v>0</v>
      </c>
      <c r="P139" s="33">
        <v>382500</v>
      </c>
      <c r="Q139" s="33">
        <f t="shared" si="2"/>
        <v>5357500</v>
      </c>
      <c r="R139" s="35">
        <f t="shared" si="3"/>
        <v>2798250</v>
      </c>
    </row>
    <row r="140" spans="1:18" s="20" customFormat="1" ht="32.25" customHeight="1" outlineLevel="1">
      <c r="A140" s="97" t="s">
        <v>162</v>
      </c>
      <c r="B140" s="97"/>
      <c r="C140" s="25"/>
      <c r="D140" s="43" t="s">
        <v>85</v>
      </c>
      <c r="E140" s="43" t="s">
        <v>196</v>
      </c>
      <c r="F140" s="43" t="s">
        <v>173</v>
      </c>
      <c r="G140" s="43" t="s">
        <v>247</v>
      </c>
      <c r="H140" s="43" t="s">
        <v>126</v>
      </c>
      <c r="I140" s="43" t="s">
        <v>163</v>
      </c>
      <c r="J140" s="44" t="s">
        <v>164</v>
      </c>
      <c r="K140" s="33">
        <v>1240000</v>
      </c>
      <c r="L140" s="33"/>
      <c r="M140" s="33"/>
      <c r="N140" s="34"/>
      <c r="O140" s="34"/>
      <c r="P140" s="33"/>
      <c r="Q140" s="33">
        <f t="shared" si="2"/>
        <v>1240000</v>
      </c>
      <c r="R140" s="35">
        <f t="shared" si="3"/>
        <v>0</v>
      </c>
    </row>
    <row r="141" spans="1:18" s="20" customFormat="1" ht="11.25" customHeight="1" outlineLevel="1">
      <c r="A141" s="97" t="s">
        <v>160</v>
      </c>
      <c r="B141" s="97"/>
      <c r="C141" s="25"/>
      <c r="D141" s="26" t="s">
        <v>85</v>
      </c>
      <c r="E141" s="26" t="s">
        <v>200</v>
      </c>
      <c r="F141" s="26" t="s">
        <v>201</v>
      </c>
      <c r="G141" s="26" t="s">
        <v>181</v>
      </c>
      <c r="H141" s="26" t="s">
        <v>126</v>
      </c>
      <c r="I141" s="26" t="s">
        <v>141</v>
      </c>
      <c r="J141" s="27" t="s">
        <v>161</v>
      </c>
      <c r="K141" s="33">
        <v>3051000</v>
      </c>
      <c r="L141" s="33">
        <v>1040000</v>
      </c>
      <c r="M141" s="33">
        <v>632976.85</v>
      </c>
      <c r="N141" s="34">
        <v>0</v>
      </c>
      <c r="O141" s="34">
        <v>0</v>
      </c>
      <c r="P141" s="33">
        <v>632976.85</v>
      </c>
      <c r="Q141" s="33">
        <f t="shared" si="2"/>
        <v>2418023.15</v>
      </c>
      <c r="R141" s="35">
        <f t="shared" si="3"/>
        <v>407023.15</v>
      </c>
    </row>
    <row r="142" spans="1:18" s="20" customFormat="1" ht="21.75" customHeight="1" outlineLevel="1">
      <c r="A142" s="97" t="s">
        <v>145</v>
      </c>
      <c r="B142" s="97"/>
      <c r="C142" s="25"/>
      <c r="D142" s="26" t="s">
        <v>85</v>
      </c>
      <c r="E142" s="26" t="s">
        <v>200</v>
      </c>
      <c r="F142" s="26" t="s">
        <v>201</v>
      </c>
      <c r="G142" s="26" t="s">
        <v>181</v>
      </c>
      <c r="H142" s="26" t="s">
        <v>126</v>
      </c>
      <c r="I142" s="26" t="s">
        <v>141</v>
      </c>
      <c r="J142" s="27" t="s">
        <v>146</v>
      </c>
      <c r="K142" s="33">
        <v>2178920</v>
      </c>
      <c r="L142" s="33">
        <v>658107</v>
      </c>
      <c r="M142" s="33">
        <v>348244.43</v>
      </c>
      <c r="N142" s="34">
        <v>0</v>
      </c>
      <c r="O142" s="34">
        <v>0</v>
      </c>
      <c r="P142" s="33">
        <v>348244.43</v>
      </c>
      <c r="Q142" s="33">
        <f t="shared" si="2"/>
        <v>1830675.57</v>
      </c>
      <c r="R142" s="35">
        <f t="shared" si="3"/>
        <v>309862.57</v>
      </c>
    </row>
    <row r="143" spans="1:18" s="20" customFormat="1" ht="12" customHeight="1" outlineLevel="1">
      <c r="A143" s="97" t="s">
        <v>131</v>
      </c>
      <c r="B143" s="97"/>
      <c r="C143" s="25"/>
      <c r="D143" s="43" t="s">
        <v>85</v>
      </c>
      <c r="E143" s="43" t="s">
        <v>200</v>
      </c>
      <c r="F143" s="43" t="s">
        <v>201</v>
      </c>
      <c r="G143" s="43" t="s">
        <v>181</v>
      </c>
      <c r="H143" s="43" t="s">
        <v>126</v>
      </c>
      <c r="I143" s="43" t="s">
        <v>141</v>
      </c>
      <c r="J143" s="44" t="s">
        <v>136</v>
      </c>
      <c r="K143" s="33">
        <v>2632763.72</v>
      </c>
      <c r="L143" s="33"/>
      <c r="M143" s="33"/>
      <c r="N143" s="34"/>
      <c r="O143" s="34"/>
      <c r="P143" s="33"/>
      <c r="Q143" s="33">
        <f t="shared" si="2"/>
        <v>2632763.72</v>
      </c>
      <c r="R143" s="35">
        <f t="shared" si="3"/>
        <v>0</v>
      </c>
    </row>
    <row r="144" spans="1:18" s="20" customFormat="1" ht="12" customHeight="1" outlineLevel="1">
      <c r="A144" s="97" t="s">
        <v>147</v>
      </c>
      <c r="B144" s="97"/>
      <c r="C144" s="25"/>
      <c r="D144" s="43" t="s">
        <v>85</v>
      </c>
      <c r="E144" s="43" t="s">
        <v>200</v>
      </c>
      <c r="F144" s="43" t="s">
        <v>201</v>
      </c>
      <c r="G144" s="43" t="s">
        <v>181</v>
      </c>
      <c r="H144" s="43" t="s">
        <v>126</v>
      </c>
      <c r="I144" s="43" t="s">
        <v>141</v>
      </c>
      <c r="J144" s="44" t="s">
        <v>148</v>
      </c>
      <c r="K144" s="33">
        <v>600000</v>
      </c>
      <c r="L144" s="33"/>
      <c r="M144" s="33"/>
      <c r="N144" s="34"/>
      <c r="O144" s="34"/>
      <c r="P144" s="33"/>
      <c r="Q144" s="33">
        <f t="shared" si="2"/>
        <v>600000</v>
      </c>
      <c r="R144" s="35">
        <f t="shared" si="3"/>
        <v>0</v>
      </c>
    </row>
    <row r="145" spans="1:18" s="20" customFormat="1" ht="21.75" customHeight="1" outlineLevel="1">
      <c r="A145" s="97" t="s">
        <v>145</v>
      </c>
      <c r="B145" s="97"/>
      <c r="C145" s="25"/>
      <c r="D145" s="26" t="s">
        <v>85</v>
      </c>
      <c r="E145" s="26" t="s">
        <v>200</v>
      </c>
      <c r="F145" s="26" t="s">
        <v>201</v>
      </c>
      <c r="G145" s="26" t="s">
        <v>156</v>
      </c>
      <c r="H145" s="26" t="s">
        <v>126</v>
      </c>
      <c r="I145" s="26" t="s">
        <v>141</v>
      </c>
      <c r="J145" s="27" t="s">
        <v>146</v>
      </c>
      <c r="K145" s="33">
        <v>10143136</v>
      </c>
      <c r="L145" s="33">
        <v>1843136</v>
      </c>
      <c r="M145" s="33">
        <v>998392.61</v>
      </c>
      <c r="N145" s="34">
        <v>0</v>
      </c>
      <c r="O145" s="34">
        <v>0</v>
      </c>
      <c r="P145" s="33">
        <v>998392.61</v>
      </c>
      <c r="Q145" s="33">
        <f t="shared" si="2"/>
        <v>9144743.39</v>
      </c>
      <c r="R145" s="35">
        <f t="shared" si="3"/>
        <v>844743.39</v>
      </c>
    </row>
    <row r="146" spans="1:18" s="20" customFormat="1" ht="21.75" customHeight="1" outlineLevel="1">
      <c r="A146" s="97" t="s">
        <v>145</v>
      </c>
      <c r="B146" s="97"/>
      <c r="C146" s="25"/>
      <c r="D146" s="26" t="s">
        <v>85</v>
      </c>
      <c r="E146" s="26" t="s">
        <v>200</v>
      </c>
      <c r="F146" s="26" t="s">
        <v>201</v>
      </c>
      <c r="G146" s="26" t="s">
        <v>159</v>
      </c>
      <c r="H146" s="26" t="s">
        <v>126</v>
      </c>
      <c r="I146" s="26" t="s">
        <v>141</v>
      </c>
      <c r="J146" s="27" t="s">
        <v>146</v>
      </c>
      <c r="K146" s="33">
        <v>1119061</v>
      </c>
      <c r="L146" s="33">
        <v>205861</v>
      </c>
      <c r="M146" s="33">
        <v>205727.46</v>
      </c>
      <c r="N146" s="34">
        <v>0</v>
      </c>
      <c r="O146" s="34">
        <v>0</v>
      </c>
      <c r="P146" s="33">
        <v>205727.46</v>
      </c>
      <c r="Q146" s="33">
        <f t="shared" si="2"/>
        <v>913333.54</v>
      </c>
      <c r="R146" s="35">
        <f t="shared" si="3"/>
        <v>133.54000000000815</v>
      </c>
    </row>
    <row r="147" spans="1:18" s="20" customFormat="1" ht="21.75" customHeight="1" outlineLevel="1">
      <c r="A147" s="97" t="s">
        <v>145</v>
      </c>
      <c r="B147" s="97"/>
      <c r="C147" s="25"/>
      <c r="D147" s="26" t="s">
        <v>85</v>
      </c>
      <c r="E147" s="26" t="s">
        <v>200</v>
      </c>
      <c r="F147" s="26" t="s">
        <v>201</v>
      </c>
      <c r="G147" s="26" t="s">
        <v>168</v>
      </c>
      <c r="H147" s="26" t="s">
        <v>126</v>
      </c>
      <c r="I147" s="26" t="s">
        <v>141</v>
      </c>
      <c r="J147" s="27" t="s">
        <v>146</v>
      </c>
      <c r="K147" s="33">
        <v>3342509</v>
      </c>
      <c r="L147" s="33">
        <v>323509</v>
      </c>
      <c r="M147" s="33">
        <v>311508.15</v>
      </c>
      <c r="N147" s="34">
        <v>0</v>
      </c>
      <c r="O147" s="34">
        <v>0</v>
      </c>
      <c r="P147" s="33">
        <v>311508.15</v>
      </c>
      <c r="Q147" s="33">
        <f t="shared" si="2"/>
        <v>3031000.85</v>
      </c>
      <c r="R147" s="35">
        <f t="shared" si="3"/>
        <v>12000.849999999977</v>
      </c>
    </row>
    <row r="148" spans="1:18" s="20" customFormat="1" ht="11.25" customHeight="1" outlineLevel="1">
      <c r="A148" s="97" t="s">
        <v>131</v>
      </c>
      <c r="B148" s="97"/>
      <c r="C148" s="25"/>
      <c r="D148" s="26" t="s">
        <v>85</v>
      </c>
      <c r="E148" s="26" t="s">
        <v>200</v>
      </c>
      <c r="F148" s="26" t="s">
        <v>201</v>
      </c>
      <c r="G148" s="26" t="s">
        <v>168</v>
      </c>
      <c r="H148" s="26" t="s">
        <v>126</v>
      </c>
      <c r="I148" s="26" t="s">
        <v>141</v>
      </c>
      <c r="J148" s="27" t="s">
        <v>136</v>
      </c>
      <c r="K148" s="33">
        <v>3582168.4</v>
      </c>
      <c r="L148" s="33">
        <v>1600173</v>
      </c>
      <c r="M148" s="33">
        <v>504488.12</v>
      </c>
      <c r="N148" s="34">
        <v>0</v>
      </c>
      <c r="O148" s="34">
        <v>0</v>
      </c>
      <c r="P148" s="33">
        <v>504488.12</v>
      </c>
      <c r="Q148" s="33">
        <f t="shared" si="2"/>
        <v>3077680.28</v>
      </c>
      <c r="R148" s="35">
        <f t="shared" si="3"/>
        <v>1095684.88</v>
      </c>
    </row>
    <row r="149" spans="1:18" s="20" customFormat="1" ht="11.25" customHeight="1" outlineLevel="1">
      <c r="A149" s="97" t="s">
        <v>151</v>
      </c>
      <c r="B149" s="97"/>
      <c r="C149" s="25"/>
      <c r="D149" s="26" t="s">
        <v>85</v>
      </c>
      <c r="E149" s="26" t="s">
        <v>200</v>
      </c>
      <c r="F149" s="26" t="s">
        <v>201</v>
      </c>
      <c r="G149" s="26" t="s">
        <v>168</v>
      </c>
      <c r="H149" s="26" t="s">
        <v>126</v>
      </c>
      <c r="I149" s="26" t="s">
        <v>141</v>
      </c>
      <c r="J149" s="27">
        <v>290</v>
      </c>
      <c r="K149" s="33">
        <v>20000</v>
      </c>
      <c r="L149" s="33"/>
      <c r="M149" s="33"/>
      <c r="N149" s="34"/>
      <c r="O149" s="34"/>
      <c r="P149" s="33"/>
      <c r="Q149" s="33">
        <f t="shared" si="2"/>
        <v>20000</v>
      </c>
      <c r="R149" s="35">
        <f t="shared" si="3"/>
        <v>0</v>
      </c>
    </row>
    <row r="150" spans="1:18" s="20" customFormat="1" ht="21.75" customHeight="1" outlineLevel="1">
      <c r="A150" s="97" t="s">
        <v>147</v>
      </c>
      <c r="B150" s="97"/>
      <c r="C150" s="25"/>
      <c r="D150" s="26" t="s">
        <v>85</v>
      </c>
      <c r="E150" s="26" t="s">
        <v>200</v>
      </c>
      <c r="F150" s="26" t="s">
        <v>201</v>
      </c>
      <c r="G150" s="26" t="s">
        <v>168</v>
      </c>
      <c r="H150" s="26" t="s">
        <v>126</v>
      </c>
      <c r="I150" s="26" t="s">
        <v>141</v>
      </c>
      <c r="J150" s="27" t="s">
        <v>148</v>
      </c>
      <c r="K150" s="33">
        <v>1000000</v>
      </c>
      <c r="L150" s="33">
        <v>100000</v>
      </c>
      <c r="M150" s="34">
        <v>0</v>
      </c>
      <c r="N150" s="34">
        <v>0</v>
      </c>
      <c r="O150" s="34">
        <v>0</v>
      </c>
      <c r="P150" s="34">
        <v>0</v>
      </c>
      <c r="Q150" s="33">
        <f t="shared" si="2"/>
        <v>1000000</v>
      </c>
      <c r="R150" s="35">
        <f t="shared" si="3"/>
        <v>100000</v>
      </c>
    </row>
    <row r="151" spans="1:18" s="20" customFormat="1" ht="21.75" customHeight="1" outlineLevel="1">
      <c r="A151" s="97" t="s">
        <v>145</v>
      </c>
      <c r="B151" s="97"/>
      <c r="C151" s="25"/>
      <c r="D151" s="26" t="s">
        <v>85</v>
      </c>
      <c r="E151" s="26" t="s">
        <v>200</v>
      </c>
      <c r="F151" s="26" t="s">
        <v>173</v>
      </c>
      <c r="G151" s="26" t="s">
        <v>174</v>
      </c>
      <c r="H151" s="26" t="s">
        <v>175</v>
      </c>
      <c r="I151" s="26" t="s">
        <v>141</v>
      </c>
      <c r="J151" s="27">
        <v>225</v>
      </c>
      <c r="K151" s="33">
        <v>150000</v>
      </c>
      <c r="L151" s="33"/>
      <c r="M151" s="34"/>
      <c r="N151" s="34"/>
      <c r="O151" s="34"/>
      <c r="P151" s="34"/>
      <c r="Q151" s="33">
        <f t="shared" si="2"/>
        <v>150000</v>
      </c>
      <c r="R151" s="35">
        <f t="shared" si="3"/>
        <v>0</v>
      </c>
    </row>
    <row r="152" spans="1:18" s="20" customFormat="1" ht="21.75" customHeight="1" outlineLevel="1">
      <c r="A152" s="97" t="s">
        <v>149</v>
      </c>
      <c r="B152" s="97"/>
      <c r="C152" s="25"/>
      <c r="D152" s="26" t="s">
        <v>85</v>
      </c>
      <c r="E152" s="26" t="s">
        <v>200</v>
      </c>
      <c r="F152" s="26" t="s">
        <v>173</v>
      </c>
      <c r="G152" s="26" t="s">
        <v>174</v>
      </c>
      <c r="H152" s="26" t="s">
        <v>175</v>
      </c>
      <c r="I152" s="26" t="s">
        <v>141</v>
      </c>
      <c r="J152" s="27" t="s">
        <v>150</v>
      </c>
      <c r="K152" s="33">
        <v>303250</v>
      </c>
      <c r="L152" s="33">
        <v>53250</v>
      </c>
      <c r="M152" s="33">
        <v>53250</v>
      </c>
      <c r="N152" s="34">
        <v>0</v>
      </c>
      <c r="O152" s="34">
        <v>0</v>
      </c>
      <c r="P152" s="33">
        <v>53250</v>
      </c>
      <c r="Q152" s="33">
        <f t="shared" si="2"/>
        <v>250000</v>
      </c>
      <c r="R152" s="35">
        <f t="shared" si="3"/>
        <v>0</v>
      </c>
    </row>
    <row r="153" spans="1:18" s="20" customFormat="1" ht="21.75" customHeight="1" outlineLevel="1">
      <c r="A153" s="97" t="s">
        <v>145</v>
      </c>
      <c r="B153" s="97"/>
      <c r="C153" s="25"/>
      <c r="D153" s="26" t="s">
        <v>85</v>
      </c>
      <c r="E153" s="26" t="s">
        <v>200</v>
      </c>
      <c r="F153" s="26" t="s">
        <v>173</v>
      </c>
      <c r="G153" s="26" t="s">
        <v>174</v>
      </c>
      <c r="H153" s="26" t="s">
        <v>202</v>
      </c>
      <c r="I153" s="26" t="s">
        <v>141</v>
      </c>
      <c r="J153" s="27" t="s">
        <v>146</v>
      </c>
      <c r="K153" s="33">
        <v>576000</v>
      </c>
      <c r="L153" s="33">
        <v>66300</v>
      </c>
      <c r="M153" s="33">
        <v>52750</v>
      </c>
      <c r="N153" s="34">
        <v>0</v>
      </c>
      <c r="O153" s="34">
        <v>0</v>
      </c>
      <c r="P153" s="33">
        <v>52750</v>
      </c>
      <c r="Q153" s="33">
        <f t="shared" si="2"/>
        <v>523250</v>
      </c>
      <c r="R153" s="35">
        <f t="shared" si="3"/>
        <v>13550</v>
      </c>
    </row>
    <row r="154" spans="1:18" s="20" customFormat="1" ht="14.25" customHeight="1" outlineLevel="1">
      <c r="A154" s="97" t="s">
        <v>131</v>
      </c>
      <c r="B154" s="97"/>
      <c r="C154" s="25"/>
      <c r="D154" s="26" t="s">
        <v>85</v>
      </c>
      <c r="E154" s="26" t="s">
        <v>200</v>
      </c>
      <c r="F154" s="26" t="s">
        <v>173</v>
      </c>
      <c r="G154" s="26" t="s">
        <v>174</v>
      </c>
      <c r="H154" s="26" t="s">
        <v>202</v>
      </c>
      <c r="I154" s="26" t="s">
        <v>141</v>
      </c>
      <c r="J154" s="27" t="s">
        <v>136</v>
      </c>
      <c r="K154" s="33">
        <v>892000</v>
      </c>
      <c r="L154" s="33"/>
      <c r="M154" s="33"/>
      <c r="N154" s="34"/>
      <c r="O154" s="34"/>
      <c r="P154" s="33"/>
      <c r="Q154" s="33">
        <f t="shared" si="2"/>
        <v>892000</v>
      </c>
      <c r="R154" s="35">
        <f t="shared" si="3"/>
        <v>0</v>
      </c>
    </row>
    <row r="155" spans="1:18" s="20" customFormat="1" ht="21.75" customHeight="1" outlineLevel="1">
      <c r="A155" s="97" t="s">
        <v>147</v>
      </c>
      <c r="B155" s="97"/>
      <c r="C155" s="25"/>
      <c r="D155" s="26" t="s">
        <v>85</v>
      </c>
      <c r="E155" s="26" t="s">
        <v>200</v>
      </c>
      <c r="F155" s="26" t="s">
        <v>173</v>
      </c>
      <c r="G155" s="26" t="s">
        <v>174</v>
      </c>
      <c r="H155" s="26" t="s">
        <v>202</v>
      </c>
      <c r="I155" s="26" t="s">
        <v>141</v>
      </c>
      <c r="J155" s="27" t="s">
        <v>148</v>
      </c>
      <c r="K155" s="33">
        <v>400000</v>
      </c>
      <c r="L155" s="33"/>
      <c r="M155" s="33"/>
      <c r="N155" s="34"/>
      <c r="O155" s="34"/>
      <c r="P155" s="33"/>
      <c r="Q155" s="33">
        <f t="shared" si="2"/>
        <v>400000</v>
      </c>
      <c r="R155" s="35">
        <f t="shared" si="3"/>
        <v>0</v>
      </c>
    </row>
    <row r="156" spans="1:18" s="20" customFormat="1" ht="21.75" customHeight="1" outlineLevel="1">
      <c r="A156" s="97" t="s">
        <v>145</v>
      </c>
      <c r="B156" s="97"/>
      <c r="C156" s="25"/>
      <c r="D156" s="43" t="s">
        <v>85</v>
      </c>
      <c r="E156" s="43" t="s">
        <v>200</v>
      </c>
      <c r="F156" s="43" t="s">
        <v>173</v>
      </c>
      <c r="G156" s="43" t="s">
        <v>174</v>
      </c>
      <c r="H156" s="43" t="s">
        <v>248</v>
      </c>
      <c r="I156" s="43" t="s">
        <v>141</v>
      </c>
      <c r="J156" s="27">
        <v>225</v>
      </c>
      <c r="K156" s="33">
        <v>4200000</v>
      </c>
      <c r="L156" s="33"/>
      <c r="M156" s="33"/>
      <c r="N156" s="34"/>
      <c r="O156" s="34"/>
      <c r="P156" s="33"/>
      <c r="Q156" s="33">
        <f t="shared" si="2"/>
        <v>4200000</v>
      </c>
      <c r="R156" s="35">
        <f t="shared" si="3"/>
        <v>0</v>
      </c>
    </row>
    <row r="157" spans="1:18" s="20" customFormat="1" ht="12" customHeight="1" outlineLevel="1">
      <c r="A157" s="97" t="s">
        <v>131</v>
      </c>
      <c r="B157" s="97"/>
      <c r="C157" s="25"/>
      <c r="D157" s="43" t="s">
        <v>85</v>
      </c>
      <c r="E157" s="43" t="s">
        <v>200</v>
      </c>
      <c r="F157" s="43" t="s">
        <v>173</v>
      </c>
      <c r="G157" s="43" t="s">
        <v>174</v>
      </c>
      <c r="H157" s="43" t="s">
        <v>248</v>
      </c>
      <c r="I157" s="43" t="s">
        <v>141</v>
      </c>
      <c r="J157" s="27">
        <v>226</v>
      </c>
      <c r="K157" s="33">
        <v>1108590</v>
      </c>
      <c r="L157" s="33"/>
      <c r="M157" s="33"/>
      <c r="N157" s="34"/>
      <c r="O157" s="34"/>
      <c r="P157" s="33"/>
      <c r="Q157" s="33">
        <f t="shared" si="2"/>
        <v>1108590</v>
      </c>
      <c r="R157" s="35">
        <f t="shared" si="3"/>
        <v>0</v>
      </c>
    </row>
    <row r="158" spans="1:18" s="20" customFormat="1" ht="12" customHeight="1" outlineLevel="1">
      <c r="A158" s="97" t="s">
        <v>147</v>
      </c>
      <c r="B158" s="97"/>
      <c r="C158" s="25"/>
      <c r="D158" s="43" t="s">
        <v>85</v>
      </c>
      <c r="E158" s="43" t="s">
        <v>200</v>
      </c>
      <c r="F158" s="43" t="s">
        <v>173</v>
      </c>
      <c r="G158" s="43" t="s">
        <v>174</v>
      </c>
      <c r="H158" s="43" t="s">
        <v>248</v>
      </c>
      <c r="I158" s="43" t="s">
        <v>141</v>
      </c>
      <c r="J158" s="27">
        <v>310</v>
      </c>
      <c r="K158" s="33">
        <v>400000</v>
      </c>
      <c r="L158" s="33"/>
      <c r="M158" s="33"/>
      <c r="N158" s="34"/>
      <c r="O158" s="34"/>
      <c r="P158" s="33"/>
      <c r="Q158" s="33">
        <f t="shared" si="2"/>
        <v>400000</v>
      </c>
      <c r="R158" s="35">
        <f t="shared" si="3"/>
        <v>0</v>
      </c>
    </row>
    <row r="159" spans="1:18" s="20" customFormat="1" ht="11.25" customHeight="1" outlineLevel="1">
      <c r="A159" s="97" t="s">
        <v>131</v>
      </c>
      <c r="B159" s="97"/>
      <c r="C159" s="25"/>
      <c r="D159" s="26" t="s">
        <v>85</v>
      </c>
      <c r="E159" s="26" t="s">
        <v>203</v>
      </c>
      <c r="F159" s="26" t="s">
        <v>204</v>
      </c>
      <c r="G159" s="26" t="s">
        <v>181</v>
      </c>
      <c r="H159" s="26" t="s">
        <v>126</v>
      </c>
      <c r="I159" s="26" t="s">
        <v>141</v>
      </c>
      <c r="J159" s="27" t="s">
        <v>136</v>
      </c>
      <c r="K159" s="33">
        <v>241000</v>
      </c>
      <c r="L159" s="33">
        <v>5000</v>
      </c>
      <c r="M159" s="34">
        <v>0</v>
      </c>
      <c r="N159" s="34">
        <v>0</v>
      </c>
      <c r="O159" s="34">
        <v>0</v>
      </c>
      <c r="P159" s="34">
        <v>0</v>
      </c>
      <c r="Q159" s="33">
        <f t="shared" si="2"/>
        <v>241000</v>
      </c>
      <c r="R159" s="35">
        <f t="shared" si="3"/>
        <v>5000</v>
      </c>
    </row>
    <row r="160" spans="1:18" s="20" customFormat="1" ht="11.25" customHeight="1" outlineLevel="1">
      <c r="A160" s="97" t="s">
        <v>151</v>
      </c>
      <c r="B160" s="97"/>
      <c r="C160" s="25"/>
      <c r="D160" s="26" t="s">
        <v>85</v>
      </c>
      <c r="E160" s="26" t="s">
        <v>203</v>
      </c>
      <c r="F160" s="26" t="s">
        <v>204</v>
      </c>
      <c r="G160" s="26" t="s">
        <v>181</v>
      </c>
      <c r="H160" s="26" t="s">
        <v>126</v>
      </c>
      <c r="I160" s="26" t="s">
        <v>141</v>
      </c>
      <c r="J160" s="27" t="s">
        <v>153</v>
      </c>
      <c r="K160" s="33">
        <v>76000</v>
      </c>
      <c r="L160" s="33">
        <v>4000</v>
      </c>
      <c r="M160" s="33">
        <v>4000</v>
      </c>
      <c r="N160" s="34">
        <v>0</v>
      </c>
      <c r="O160" s="34">
        <v>0</v>
      </c>
      <c r="P160" s="33">
        <v>4000</v>
      </c>
      <c r="Q160" s="33">
        <f t="shared" si="2"/>
        <v>72000</v>
      </c>
      <c r="R160" s="35">
        <f t="shared" si="3"/>
        <v>0</v>
      </c>
    </row>
    <row r="161" spans="1:18" s="20" customFormat="1" ht="11.25" customHeight="1" outlineLevel="1">
      <c r="A161" s="97" t="s">
        <v>149</v>
      </c>
      <c r="B161" s="97"/>
      <c r="C161" s="25"/>
      <c r="D161" s="26" t="s">
        <v>85</v>
      </c>
      <c r="E161" s="26" t="s">
        <v>203</v>
      </c>
      <c r="F161" s="26" t="s">
        <v>204</v>
      </c>
      <c r="G161" s="26" t="s">
        <v>181</v>
      </c>
      <c r="H161" s="26" t="s">
        <v>126</v>
      </c>
      <c r="I161" s="26" t="s">
        <v>141</v>
      </c>
      <c r="J161" s="27">
        <v>340</v>
      </c>
      <c r="K161" s="33">
        <v>50000</v>
      </c>
      <c r="L161" s="33"/>
      <c r="M161" s="33"/>
      <c r="N161" s="34"/>
      <c r="O161" s="34"/>
      <c r="P161" s="33"/>
      <c r="Q161" s="33">
        <f t="shared" si="2"/>
        <v>50000</v>
      </c>
      <c r="R161" s="35">
        <f t="shared" si="3"/>
        <v>0</v>
      </c>
    </row>
    <row r="162" spans="1:18" s="20" customFormat="1" ht="11.25" customHeight="1" outlineLevel="1">
      <c r="A162" s="97" t="s">
        <v>121</v>
      </c>
      <c r="B162" s="97"/>
      <c r="C162" s="25"/>
      <c r="D162" s="26" t="s">
        <v>85</v>
      </c>
      <c r="E162" s="26" t="s">
        <v>205</v>
      </c>
      <c r="F162" s="26" t="s">
        <v>206</v>
      </c>
      <c r="G162" s="26" t="s">
        <v>134</v>
      </c>
      <c r="H162" s="26" t="s">
        <v>126</v>
      </c>
      <c r="I162" s="26" t="s">
        <v>42</v>
      </c>
      <c r="J162" s="27" t="s">
        <v>128</v>
      </c>
      <c r="K162" s="33">
        <v>5344000</v>
      </c>
      <c r="L162" s="33">
        <v>1425000</v>
      </c>
      <c r="M162" s="33">
        <v>1419926.07</v>
      </c>
      <c r="N162" s="34">
        <v>0</v>
      </c>
      <c r="O162" s="34">
        <v>0</v>
      </c>
      <c r="P162" s="33">
        <v>1419926.07</v>
      </c>
      <c r="Q162" s="33">
        <f t="shared" si="2"/>
        <v>3924073.9299999997</v>
      </c>
      <c r="R162" s="35">
        <f t="shared" si="3"/>
        <v>5073.929999999935</v>
      </c>
    </row>
    <row r="163" spans="1:18" s="20" customFormat="1" ht="21.75" customHeight="1" outlineLevel="1">
      <c r="A163" s="97" t="s">
        <v>129</v>
      </c>
      <c r="B163" s="97"/>
      <c r="C163" s="25"/>
      <c r="D163" s="26" t="s">
        <v>85</v>
      </c>
      <c r="E163" s="26" t="s">
        <v>205</v>
      </c>
      <c r="F163" s="26" t="s">
        <v>206</v>
      </c>
      <c r="G163" s="26" t="s">
        <v>134</v>
      </c>
      <c r="H163" s="26" t="s">
        <v>126</v>
      </c>
      <c r="I163" s="26" t="s">
        <v>42</v>
      </c>
      <c r="J163" s="27" t="s">
        <v>130</v>
      </c>
      <c r="K163" s="33">
        <v>1587900</v>
      </c>
      <c r="L163" s="33">
        <v>463800</v>
      </c>
      <c r="M163" s="33">
        <v>410803.82</v>
      </c>
      <c r="N163" s="34">
        <v>0</v>
      </c>
      <c r="O163" s="34">
        <v>0</v>
      </c>
      <c r="P163" s="33">
        <v>410803.82</v>
      </c>
      <c r="Q163" s="33">
        <f t="shared" si="2"/>
        <v>1177096.18</v>
      </c>
      <c r="R163" s="35">
        <f t="shared" si="3"/>
        <v>52996.17999999999</v>
      </c>
    </row>
    <row r="164" spans="1:18" s="20" customFormat="1" ht="11.25" customHeight="1" outlineLevel="1">
      <c r="A164" s="97" t="s">
        <v>137</v>
      </c>
      <c r="B164" s="97"/>
      <c r="C164" s="25"/>
      <c r="D164" s="26" t="s">
        <v>85</v>
      </c>
      <c r="E164" s="26" t="s">
        <v>205</v>
      </c>
      <c r="F164" s="26" t="s">
        <v>206</v>
      </c>
      <c r="G164" s="26" t="s">
        <v>134</v>
      </c>
      <c r="H164" s="26" t="s">
        <v>126</v>
      </c>
      <c r="I164" s="26" t="s">
        <v>138</v>
      </c>
      <c r="J164" s="27" t="s">
        <v>139</v>
      </c>
      <c r="K164" s="33">
        <v>151000</v>
      </c>
      <c r="L164" s="33">
        <v>3000</v>
      </c>
      <c r="M164" s="34">
        <v>0</v>
      </c>
      <c r="N164" s="34">
        <v>0</v>
      </c>
      <c r="O164" s="34">
        <v>0</v>
      </c>
      <c r="P164" s="34">
        <v>0</v>
      </c>
      <c r="Q164" s="33">
        <f t="shared" si="2"/>
        <v>151000</v>
      </c>
      <c r="R164" s="35">
        <f t="shared" si="3"/>
        <v>3000</v>
      </c>
    </row>
    <row r="165" spans="1:18" s="20" customFormat="1" ht="11.25" customHeight="1" outlineLevel="1">
      <c r="A165" s="97" t="s">
        <v>140</v>
      </c>
      <c r="B165" s="97"/>
      <c r="C165" s="25"/>
      <c r="D165" s="26" t="s">
        <v>85</v>
      </c>
      <c r="E165" s="26" t="s">
        <v>205</v>
      </c>
      <c r="F165" s="26" t="s">
        <v>206</v>
      </c>
      <c r="G165" s="26" t="s">
        <v>134</v>
      </c>
      <c r="H165" s="26" t="s">
        <v>126</v>
      </c>
      <c r="I165" s="26" t="s">
        <v>141</v>
      </c>
      <c r="J165" s="27" t="s">
        <v>142</v>
      </c>
      <c r="K165" s="33">
        <v>70327</v>
      </c>
      <c r="L165" s="33">
        <v>11877</v>
      </c>
      <c r="M165" s="33">
        <v>9154.6</v>
      </c>
      <c r="N165" s="34">
        <v>0</v>
      </c>
      <c r="O165" s="34">
        <v>0</v>
      </c>
      <c r="P165" s="33">
        <v>9154.6</v>
      </c>
      <c r="Q165" s="33">
        <f t="shared" si="2"/>
        <v>61172.4</v>
      </c>
      <c r="R165" s="35">
        <f t="shared" si="3"/>
        <v>2722.3999999999996</v>
      </c>
    </row>
    <row r="166" spans="1:18" s="20" customFormat="1" ht="11.25" customHeight="1" outlineLevel="1">
      <c r="A166" s="97" t="s">
        <v>143</v>
      </c>
      <c r="B166" s="97"/>
      <c r="C166" s="25"/>
      <c r="D166" s="26" t="s">
        <v>85</v>
      </c>
      <c r="E166" s="26" t="s">
        <v>205</v>
      </c>
      <c r="F166" s="26" t="s">
        <v>206</v>
      </c>
      <c r="G166" s="26" t="s">
        <v>134</v>
      </c>
      <c r="H166" s="26" t="s">
        <v>126</v>
      </c>
      <c r="I166" s="26" t="s">
        <v>141</v>
      </c>
      <c r="J166" s="27">
        <v>222</v>
      </c>
      <c r="K166" s="33">
        <v>50000</v>
      </c>
      <c r="L166" s="33"/>
      <c r="M166" s="33"/>
      <c r="N166" s="34"/>
      <c r="O166" s="34"/>
      <c r="P166" s="33"/>
      <c r="Q166" s="33">
        <f t="shared" si="2"/>
        <v>50000</v>
      </c>
      <c r="R166" s="35">
        <f t="shared" si="3"/>
        <v>0</v>
      </c>
    </row>
    <row r="167" spans="1:18" s="20" customFormat="1" ht="11.25" customHeight="1" outlineLevel="1">
      <c r="A167" s="97" t="s">
        <v>160</v>
      </c>
      <c r="B167" s="97"/>
      <c r="C167" s="25"/>
      <c r="D167" s="26" t="s">
        <v>85</v>
      </c>
      <c r="E167" s="26" t="s">
        <v>205</v>
      </c>
      <c r="F167" s="26" t="s">
        <v>206</v>
      </c>
      <c r="G167" s="26" t="s">
        <v>134</v>
      </c>
      <c r="H167" s="26" t="s">
        <v>126</v>
      </c>
      <c r="I167" s="26" t="s">
        <v>141</v>
      </c>
      <c r="J167" s="27" t="s">
        <v>161</v>
      </c>
      <c r="K167" s="33">
        <v>1860894</v>
      </c>
      <c r="L167" s="33">
        <v>668199</v>
      </c>
      <c r="M167" s="33">
        <v>311704.19</v>
      </c>
      <c r="N167" s="34">
        <v>0</v>
      </c>
      <c r="O167" s="34">
        <v>0</v>
      </c>
      <c r="P167" s="33">
        <v>311704.19</v>
      </c>
      <c r="Q167" s="33">
        <f t="shared" si="2"/>
        <v>1549189.81</v>
      </c>
      <c r="R167" s="35">
        <f t="shared" si="3"/>
        <v>356494.81</v>
      </c>
    </row>
    <row r="168" spans="1:18" s="20" customFormat="1" ht="21.75" customHeight="1" outlineLevel="1">
      <c r="A168" s="97" t="s">
        <v>145</v>
      </c>
      <c r="B168" s="97"/>
      <c r="C168" s="25"/>
      <c r="D168" s="26" t="s">
        <v>85</v>
      </c>
      <c r="E168" s="26" t="s">
        <v>205</v>
      </c>
      <c r="F168" s="26" t="s">
        <v>206</v>
      </c>
      <c r="G168" s="26" t="s">
        <v>134</v>
      </c>
      <c r="H168" s="26" t="s">
        <v>126</v>
      </c>
      <c r="I168" s="26" t="s">
        <v>141</v>
      </c>
      <c r="J168" s="27" t="s">
        <v>146</v>
      </c>
      <c r="K168" s="33">
        <v>860220</v>
      </c>
      <c r="L168" s="33">
        <v>152220</v>
      </c>
      <c r="M168" s="33">
        <v>90674.65</v>
      </c>
      <c r="N168" s="34">
        <v>0</v>
      </c>
      <c r="O168" s="34">
        <v>0</v>
      </c>
      <c r="P168" s="33">
        <v>90674.65</v>
      </c>
      <c r="Q168" s="33">
        <f t="shared" si="2"/>
        <v>769545.35</v>
      </c>
      <c r="R168" s="35">
        <f t="shared" si="3"/>
        <v>61545.350000000006</v>
      </c>
    </row>
    <row r="169" spans="1:18" s="20" customFormat="1" ht="11.25" customHeight="1" outlineLevel="1">
      <c r="A169" s="97" t="s">
        <v>131</v>
      </c>
      <c r="B169" s="97"/>
      <c r="C169" s="25"/>
      <c r="D169" s="26" t="s">
        <v>85</v>
      </c>
      <c r="E169" s="26" t="s">
        <v>205</v>
      </c>
      <c r="F169" s="26" t="s">
        <v>206</v>
      </c>
      <c r="G169" s="26" t="s">
        <v>134</v>
      </c>
      <c r="H169" s="26" t="s">
        <v>126</v>
      </c>
      <c r="I169" s="26" t="s">
        <v>141</v>
      </c>
      <c r="J169" s="27" t="s">
        <v>136</v>
      </c>
      <c r="K169" s="33">
        <v>215900</v>
      </c>
      <c r="L169" s="33">
        <v>125500</v>
      </c>
      <c r="M169" s="33">
        <v>7832.36</v>
      </c>
      <c r="N169" s="34">
        <v>0</v>
      </c>
      <c r="O169" s="34">
        <v>0</v>
      </c>
      <c r="P169" s="33">
        <v>7832.36</v>
      </c>
      <c r="Q169" s="33">
        <f t="shared" si="2"/>
        <v>208067.64</v>
      </c>
      <c r="R169" s="35">
        <f t="shared" si="3"/>
        <v>117667.64</v>
      </c>
    </row>
    <row r="170" spans="1:18" s="20" customFormat="1" ht="11.25" customHeight="1" outlineLevel="1">
      <c r="A170" s="97" t="s">
        <v>151</v>
      </c>
      <c r="B170" s="97"/>
      <c r="C170" s="25"/>
      <c r="D170" s="26" t="s">
        <v>85</v>
      </c>
      <c r="E170" s="26" t="s">
        <v>205</v>
      </c>
      <c r="F170" s="26" t="s">
        <v>206</v>
      </c>
      <c r="G170" s="26" t="s">
        <v>134</v>
      </c>
      <c r="H170" s="26" t="s">
        <v>126</v>
      </c>
      <c r="I170" s="26" t="s">
        <v>141</v>
      </c>
      <c r="J170" s="27" t="s">
        <v>153</v>
      </c>
      <c r="K170" s="33">
        <v>156300</v>
      </c>
      <c r="L170" s="33">
        <v>36100</v>
      </c>
      <c r="M170" s="33">
        <v>32100</v>
      </c>
      <c r="N170" s="34">
        <v>0</v>
      </c>
      <c r="O170" s="34">
        <v>0</v>
      </c>
      <c r="P170" s="33">
        <v>32100</v>
      </c>
      <c r="Q170" s="33">
        <f t="shared" si="2"/>
        <v>124200</v>
      </c>
      <c r="R170" s="35">
        <f t="shared" si="3"/>
        <v>4000</v>
      </c>
    </row>
    <row r="171" spans="1:18" s="20" customFormat="1" ht="21.75" customHeight="1" outlineLevel="1">
      <c r="A171" s="97" t="s">
        <v>147</v>
      </c>
      <c r="B171" s="97"/>
      <c r="C171" s="25"/>
      <c r="D171" s="26" t="s">
        <v>85</v>
      </c>
      <c r="E171" s="26" t="s">
        <v>205</v>
      </c>
      <c r="F171" s="26" t="s">
        <v>206</v>
      </c>
      <c r="G171" s="26" t="s">
        <v>134</v>
      </c>
      <c r="H171" s="26" t="s">
        <v>126</v>
      </c>
      <c r="I171" s="26" t="s">
        <v>141</v>
      </c>
      <c r="J171" s="27" t="s">
        <v>148</v>
      </c>
      <c r="K171" s="33">
        <v>47900</v>
      </c>
      <c r="L171" s="33">
        <v>47900</v>
      </c>
      <c r="M171" s="33">
        <v>5885</v>
      </c>
      <c r="N171" s="34">
        <v>0</v>
      </c>
      <c r="O171" s="34">
        <v>0</v>
      </c>
      <c r="P171" s="33">
        <v>5885</v>
      </c>
      <c r="Q171" s="33">
        <f t="shared" si="2"/>
        <v>42015</v>
      </c>
      <c r="R171" s="35">
        <f t="shared" si="3"/>
        <v>42015</v>
      </c>
    </row>
    <row r="172" spans="1:18" s="20" customFormat="1" ht="21.75" customHeight="1" outlineLevel="1">
      <c r="A172" s="97" t="s">
        <v>149</v>
      </c>
      <c r="B172" s="97"/>
      <c r="C172" s="25"/>
      <c r="D172" s="26" t="s">
        <v>85</v>
      </c>
      <c r="E172" s="26" t="s">
        <v>205</v>
      </c>
      <c r="F172" s="26" t="s">
        <v>206</v>
      </c>
      <c r="G172" s="26" t="s">
        <v>134</v>
      </c>
      <c r="H172" s="26" t="s">
        <v>126</v>
      </c>
      <c r="I172" s="26" t="s">
        <v>141</v>
      </c>
      <c r="J172" s="27" t="s">
        <v>150</v>
      </c>
      <c r="K172" s="33">
        <v>96800</v>
      </c>
      <c r="L172" s="33">
        <v>96800</v>
      </c>
      <c r="M172" s="33">
        <v>22342</v>
      </c>
      <c r="N172" s="34">
        <v>0</v>
      </c>
      <c r="O172" s="34">
        <v>0</v>
      </c>
      <c r="P172" s="33">
        <v>22342</v>
      </c>
      <c r="Q172" s="33">
        <f t="shared" si="2"/>
        <v>74458</v>
      </c>
      <c r="R172" s="35">
        <f t="shared" si="3"/>
        <v>74458</v>
      </c>
    </row>
    <row r="173" spans="1:18" s="20" customFormat="1" ht="11.25" customHeight="1" outlineLevel="1">
      <c r="A173" s="97" t="s">
        <v>151</v>
      </c>
      <c r="B173" s="97"/>
      <c r="C173" s="25"/>
      <c r="D173" s="26" t="s">
        <v>85</v>
      </c>
      <c r="E173" s="26" t="s">
        <v>205</v>
      </c>
      <c r="F173" s="26" t="s">
        <v>206</v>
      </c>
      <c r="G173" s="26" t="s">
        <v>134</v>
      </c>
      <c r="H173" s="26" t="s">
        <v>126</v>
      </c>
      <c r="I173" s="26" t="s">
        <v>152</v>
      </c>
      <c r="J173" s="27" t="s">
        <v>153</v>
      </c>
      <c r="K173" s="33">
        <v>56100</v>
      </c>
      <c r="L173" s="33">
        <v>17100</v>
      </c>
      <c r="M173" s="33">
        <v>17015.11</v>
      </c>
      <c r="N173" s="34">
        <v>0</v>
      </c>
      <c r="O173" s="34">
        <v>0</v>
      </c>
      <c r="P173" s="33">
        <v>17015.11</v>
      </c>
      <c r="Q173" s="33">
        <f t="shared" si="2"/>
        <v>39084.89</v>
      </c>
      <c r="R173" s="35">
        <f t="shared" si="3"/>
        <v>84.88999999999942</v>
      </c>
    </row>
    <row r="174" spans="1:18" s="20" customFormat="1" ht="11.25" customHeight="1" outlineLevel="1">
      <c r="A174" s="97" t="s">
        <v>160</v>
      </c>
      <c r="B174" s="97"/>
      <c r="C174" s="25"/>
      <c r="D174" s="43" t="s">
        <v>85</v>
      </c>
      <c r="E174" s="43" t="s">
        <v>205</v>
      </c>
      <c r="F174" s="43" t="s">
        <v>173</v>
      </c>
      <c r="G174" s="43" t="s">
        <v>174</v>
      </c>
      <c r="H174" s="43" t="s">
        <v>175</v>
      </c>
      <c r="I174" s="43" t="s">
        <v>141</v>
      </c>
      <c r="J174" s="44" t="s">
        <v>161</v>
      </c>
      <c r="K174" s="33">
        <v>9000</v>
      </c>
      <c r="L174" s="33"/>
      <c r="M174" s="33"/>
      <c r="N174" s="34"/>
      <c r="O174" s="34"/>
      <c r="P174" s="33"/>
      <c r="Q174" s="33">
        <f t="shared" si="2"/>
        <v>9000</v>
      </c>
      <c r="R174" s="35">
        <f t="shared" si="3"/>
        <v>0</v>
      </c>
    </row>
    <row r="175" spans="1:18" s="20" customFormat="1" ht="11.25" customHeight="1" outlineLevel="1">
      <c r="A175" s="97" t="s">
        <v>121</v>
      </c>
      <c r="B175" s="97"/>
      <c r="C175" s="25"/>
      <c r="D175" s="26" t="s">
        <v>85</v>
      </c>
      <c r="E175" s="26" t="s">
        <v>207</v>
      </c>
      <c r="F175" s="26" t="s">
        <v>206</v>
      </c>
      <c r="G175" s="26" t="s">
        <v>134</v>
      </c>
      <c r="H175" s="26" t="s">
        <v>126</v>
      </c>
      <c r="I175" s="26" t="s">
        <v>42</v>
      </c>
      <c r="J175" s="27" t="s">
        <v>128</v>
      </c>
      <c r="K175" s="33">
        <v>162000</v>
      </c>
      <c r="L175" s="33">
        <v>50700</v>
      </c>
      <c r="M175" s="33">
        <v>40245.91</v>
      </c>
      <c r="N175" s="34">
        <v>0</v>
      </c>
      <c r="O175" s="34">
        <v>0</v>
      </c>
      <c r="P175" s="33">
        <v>40245.91</v>
      </c>
      <c r="Q175" s="33">
        <f t="shared" si="2"/>
        <v>121754.09</v>
      </c>
      <c r="R175" s="35">
        <f t="shared" si="3"/>
        <v>10454.089999999997</v>
      </c>
    </row>
    <row r="176" spans="1:18" s="20" customFormat="1" ht="21.75" customHeight="1" outlineLevel="1">
      <c r="A176" s="97" t="s">
        <v>129</v>
      </c>
      <c r="B176" s="97"/>
      <c r="C176" s="25"/>
      <c r="D176" s="26" t="s">
        <v>85</v>
      </c>
      <c r="E176" s="26" t="s">
        <v>207</v>
      </c>
      <c r="F176" s="26" t="s">
        <v>206</v>
      </c>
      <c r="G176" s="26" t="s">
        <v>134</v>
      </c>
      <c r="H176" s="26" t="s">
        <v>126</v>
      </c>
      <c r="I176" s="26" t="s">
        <v>42</v>
      </c>
      <c r="J176" s="27" t="s">
        <v>130</v>
      </c>
      <c r="K176" s="33">
        <v>49000</v>
      </c>
      <c r="L176" s="33">
        <v>14300</v>
      </c>
      <c r="M176" s="33">
        <v>11143.82</v>
      </c>
      <c r="N176" s="34">
        <v>0</v>
      </c>
      <c r="O176" s="34">
        <v>0</v>
      </c>
      <c r="P176" s="33">
        <v>11143.82</v>
      </c>
      <c r="Q176" s="33">
        <f t="shared" si="2"/>
        <v>37856.18</v>
      </c>
      <c r="R176" s="35">
        <f t="shared" si="3"/>
        <v>3156.1800000000003</v>
      </c>
    </row>
    <row r="177" spans="1:18" s="20" customFormat="1" ht="12.75" customHeight="1" outlineLevel="1">
      <c r="A177" s="97" t="s">
        <v>137</v>
      </c>
      <c r="B177" s="97"/>
      <c r="C177" s="25"/>
      <c r="D177" s="43" t="s">
        <v>85</v>
      </c>
      <c r="E177" s="43" t="s">
        <v>207</v>
      </c>
      <c r="F177" s="43" t="s">
        <v>206</v>
      </c>
      <c r="G177" s="43" t="s">
        <v>134</v>
      </c>
      <c r="H177" s="43" t="s">
        <v>126</v>
      </c>
      <c r="I177" s="43" t="s">
        <v>138</v>
      </c>
      <c r="J177" s="44" t="s">
        <v>139</v>
      </c>
      <c r="K177" s="33">
        <v>5000</v>
      </c>
      <c r="L177" s="33"/>
      <c r="M177" s="33"/>
      <c r="N177" s="34"/>
      <c r="O177" s="34"/>
      <c r="P177" s="33"/>
      <c r="Q177" s="33">
        <f t="shared" si="2"/>
        <v>5000</v>
      </c>
      <c r="R177" s="35">
        <f t="shared" si="3"/>
        <v>0</v>
      </c>
    </row>
    <row r="178" spans="1:18" s="20" customFormat="1" ht="11.25" customHeight="1" outlineLevel="1">
      <c r="A178" s="97" t="s">
        <v>131</v>
      </c>
      <c r="B178" s="97"/>
      <c r="C178" s="25"/>
      <c r="D178" s="26" t="s">
        <v>85</v>
      </c>
      <c r="E178" s="26" t="s">
        <v>207</v>
      </c>
      <c r="F178" s="26" t="s">
        <v>206</v>
      </c>
      <c r="G178" s="26" t="s">
        <v>134</v>
      </c>
      <c r="H178" s="26" t="s">
        <v>126</v>
      </c>
      <c r="I178" s="26" t="s">
        <v>141</v>
      </c>
      <c r="J178" s="27" t="s">
        <v>136</v>
      </c>
      <c r="K178" s="38">
        <v>800</v>
      </c>
      <c r="L178" s="38">
        <v>460</v>
      </c>
      <c r="M178" s="38">
        <v>189.57</v>
      </c>
      <c r="N178" s="34">
        <v>0</v>
      </c>
      <c r="O178" s="34">
        <v>0</v>
      </c>
      <c r="P178" s="38">
        <v>189.57</v>
      </c>
      <c r="Q178" s="33">
        <f t="shared" si="2"/>
        <v>610.4300000000001</v>
      </c>
      <c r="R178" s="35">
        <f t="shared" si="3"/>
        <v>270.43</v>
      </c>
    </row>
    <row r="179" spans="1:18" s="20" customFormat="1" ht="11.25" customHeight="1" outlineLevel="1">
      <c r="A179" s="97" t="s">
        <v>131</v>
      </c>
      <c r="B179" s="97"/>
      <c r="C179" s="25"/>
      <c r="D179" s="26" t="s">
        <v>85</v>
      </c>
      <c r="E179" s="26" t="s">
        <v>208</v>
      </c>
      <c r="F179" s="26" t="s">
        <v>206</v>
      </c>
      <c r="G179" s="26" t="s">
        <v>181</v>
      </c>
      <c r="H179" s="26" t="s">
        <v>126</v>
      </c>
      <c r="I179" s="26" t="s">
        <v>141</v>
      </c>
      <c r="J179" s="27" t="s">
        <v>136</v>
      </c>
      <c r="K179" s="33">
        <v>765300</v>
      </c>
      <c r="L179" s="33">
        <v>77289</v>
      </c>
      <c r="M179" s="33">
        <v>77055</v>
      </c>
      <c r="N179" s="34">
        <v>0</v>
      </c>
      <c r="O179" s="34">
        <v>0</v>
      </c>
      <c r="P179" s="33">
        <v>77055</v>
      </c>
      <c r="Q179" s="33">
        <f t="shared" si="2"/>
        <v>688245</v>
      </c>
      <c r="R179" s="35">
        <f t="shared" si="3"/>
        <v>234</v>
      </c>
    </row>
    <row r="180" spans="1:18" s="20" customFormat="1" ht="11.25" customHeight="1" outlineLevel="1">
      <c r="A180" s="97" t="s">
        <v>151</v>
      </c>
      <c r="B180" s="97"/>
      <c r="C180" s="25"/>
      <c r="D180" s="26" t="s">
        <v>85</v>
      </c>
      <c r="E180" s="26" t="s">
        <v>208</v>
      </c>
      <c r="F180" s="26" t="s">
        <v>206</v>
      </c>
      <c r="G180" s="26" t="s">
        <v>181</v>
      </c>
      <c r="H180" s="26" t="s">
        <v>126</v>
      </c>
      <c r="I180" s="26" t="s">
        <v>141</v>
      </c>
      <c r="J180" s="27" t="s">
        <v>153</v>
      </c>
      <c r="K180" s="33">
        <v>586100</v>
      </c>
      <c r="L180" s="33">
        <v>100500</v>
      </c>
      <c r="M180" s="33">
        <v>84749.5</v>
      </c>
      <c r="N180" s="34">
        <v>0</v>
      </c>
      <c r="O180" s="34">
        <v>0</v>
      </c>
      <c r="P180" s="33">
        <v>84749.5</v>
      </c>
      <c r="Q180" s="33">
        <f t="shared" si="2"/>
        <v>501350.5</v>
      </c>
      <c r="R180" s="35">
        <f t="shared" si="3"/>
        <v>15750.5</v>
      </c>
    </row>
    <row r="181" spans="1:18" s="20" customFormat="1" ht="32.25" customHeight="1" outlineLevel="1">
      <c r="A181" s="97" t="s">
        <v>209</v>
      </c>
      <c r="B181" s="97"/>
      <c r="C181" s="25"/>
      <c r="D181" s="26" t="s">
        <v>85</v>
      </c>
      <c r="E181" s="26" t="s">
        <v>210</v>
      </c>
      <c r="F181" s="26" t="s">
        <v>211</v>
      </c>
      <c r="G181" s="26" t="s">
        <v>181</v>
      </c>
      <c r="H181" s="26" t="s">
        <v>126</v>
      </c>
      <c r="I181" s="26" t="s">
        <v>212</v>
      </c>
      <c r="J181" s="27" t="s">
        <v>213</v>
      </c>
      <c r="K181" s="33">
        <v>385000</v>
      </c>
      <c r="L181" s="33">
        <v>64100</v>
      </c>
      <c r="M181" s="33">
        <v>64073.56</v>
      </c>
      <c r="N181" s="34">
        <v>0</v>
      </c>
      <c r="O181" s="34">
        <v>0</v>
      </c>
      <c r="P181" s="33">
        <v>64073.56</v>
      </c>
      <c r="Q181" s="33">
        <f t="shared" si="2"/>
        <v>320926.44</v>
      </c>
      <c r="R181" s="35">
        <f t="shared" si="3"/>
        <v>26.44000000000233</v>
      </c>
    </row>
    <row r="182" spans="1:18" s="20" customFormat="1" ht="11.25" customHeight="1" outlineLevel="1">
      <c r="A182" s="97" t="s">
        <v>143</v>
      </c>
      <c r="B182" s="97"/>
      <c r="C182" s="25"/>
      <c r="D182" s="26" t="s">
        <v>85</v>
      </c>
      <c r="E182" s="26" t="s">
        <v>214</v>
      </c>
      <c r="F182" s="26" t="s">
        <v>215</v>
      </c>
      <c r="G182" s="26" t="s">
        <v>216</v>
      </c>
      <c r="H182" s="26" t="s">
        <v>126</v>
      </c>
      <c r="I182" s="26" t="s">
        <v>141</v>
      </c>
      <c r="J182" s="27" t="s">
        <v>144</v>
      </c>
      <c r="K182" s="33">
        <v>98300</v>
      </c>
      <c r="L182" s="33">
        <v>49500</v>
      </c>
      <c r="M182" s="34">
        <v>0</v>
      </c>
      <c r="N182" s="34">
        <v>0</v>
      </c>
      <c r="O182" s="34">
        <v>0</v>
      </c>
      <c r="P182" s="34">
        <v>0</v>
      </c>
      <c r="Q182" s="33">
        <f t="shared" si="2"/>
        <v>98300</v>
      </c>
      <c r="R182" s="35">
        <f t="shared" si="3"/>
        <v>49500</v>
      </c>
    </row>
    <row r="183" spans="1:18" s="20" customFormat="1" ht="11.25" customHeight="1" outlineLevel="1">
      <c r="A183" s="97" t="s">
        <v>131</v>
      </c>
      <c r="B183" s="97"/>
      <c r="C183" s="25"/>
      <c r="D183" s="26" t="s">
        <v>85</v>
      </c>
      <c r="E183" s="26" t="s">
        <v>214</v>
      </c>
      <c r="F183" s="26" t="s">
        <v>215</v>
      </c>
      <c r="G183" s="26" t="s">
        <v>216</v>
      </c>
      <c r="H183" s="26" t="s">
        <v>126</v>
      </c>
      <c r="I183" s="26" t="s">
        <v>141</v>
      </c>
      <c r="J183" s="27" t="s">
        <v>136</v>
      </c>
      <c r="K183" s="33">
        <v>101500</v>
      </c>
      <c r="L183" s="33">
        <v>27799</v>
      </c>
      <c r="M183" s="38">
        <v>30</v>
      </c>
      <c r="N183" s="34">
        <v>0</v>
      </c>
      <c r="O183" s="34">
        <v>0</v>
      </c>
      <c r="P183" s="38">
        <v>30</v>
      </c>
      <c r="Q183" s="33">
        <f t="shared" si="2"/>
        <v>101470</v>
      </c>
      <c r="R183" s="35">
        <f t="shared" si="3"/>
        <v>27769</v>
      </c>
    </row>
    <row r="184" spans="1:18" s="20" customFormat="1" ht="11.25" customHeight="1" outlineLevel="1">
      <c r="A184" s="97" t="s">
        <v>151</v>
      </c>
      <c r="B184" s="97"/>
      <c r="C184" s="25"/>
      <c r="D184" s="26" t="s">
        <v>85</v>
      </c>
      <c r="E184" s="26" t="s">
        <v>214</v>
      </c>
      <c r="F184" s="26" t="s">
        <v>215</v>
      </c>
      <c r="G184" s="26" t="s">
        <v>216</v>
      </c>
      <c r="H184" s="26" t="s">
        <v>126</v>
      </c>
      <c r="I184" s="26" t="s">
        <v>141</v>
      </c>
      <c r="J184" s="27" t="s">
        <v>153</v>
      </c>
      <c r="K184" s="33">
        <v>317800</v>
      </c>
      <c r="L184" s="33">
        <v>72200</v>
      </c>
      <c r="M184" s="33">
        <v>6000</v>
      </c>
      <c r="N184" s="34">
        <v>0</v>
      </c>
      <c r="O184" s="34">
        <v>0</v>
      </c>
      <c r="P184" s="33">
        <v>6000</v>
      </c>
      <c r="Q184" s="33">
        <f t="shared" si="2"/>
        <v>311800</v>
      </c>
      <c r="R184" s="35">
        <f t="shared" si="3"/>
        <v>66200</v>
      </c>
    </row>
    <row r="185" spans="1:18" s="20" customFormat="1" ht="21.75" customHeight="1" outlineLevel="1">
      <c r="A185" s="97" t="s">
        <v>149</v>
      </c>
      <c r="B185" s="97"/>
      <c r="C185" s="25"/>
      <c r="D185" s="26" t="s">
        <v>85</v>
      </c>
      <c r="E185" s="26" t="s">
        <v>214</v>
      </c>
      <c r="F185" s="26" t="s">
        <v>215</v>
      </c>
      <c r="G185" s="26" t="s">
        <v>216</v>
      </c>
      <c r="H185" s="26" t="s">
        <v>126</v>
      </c>
      <c r="I185" s="26" t="s">
        <v>141</v>
      </c>
      <c r="J185" s="27" t="s">
        <v>150</v>
      </c>
      <c r="K185" s="33">
        <v>274200</v>
      </c>
      <c r="L185" s="33">
        <v>55505</v>
      </c>
      <c r="M185" s="34">
        <v>0</v>
      </c>
      <c r="N185" s="34">
        <v>0</v>
      </c>
      <c r="O185" s="34">
        <v>0</v>
      </c>
      <c r="P185" s="34">
        <v>0</v>
      </c>
      <c r="Q185" s="33">
        <f t="shared" si="2"/>
        <v>274200</v>
      </c>
      <c r="R185" s="35">
        <f t="shared" si="3"/>
        <v>55505</v>
      </c>
    </row>
    <row r="186" spans="1:18" s="20" customFormat="1" ht="32.25" customHeight="1" outlineLevel="1">
      <c r="A186" s="97" t="s">
        <v>162</v>
      </c>
      <c r="B186" s="97"/>
      <c r="C186" s="25"/>
      <c r="D186" s="26" t="s">
        <v>85</v>
      </c>
      <c r="E186" s="26" t="s">
        <v>217</v>
      </c>
      <c r="F186" s="26" t="s">
        <v>173</v>
      </c>
      <c r="G186" s="26" t="s">
        <v>125</v>
      </c>
      <c r="H186" s="26" t="s">
        <v>126</v>
      </c>
      <c r="I186" s="26" t="s">
        <v>163</v>
      </c>
      <c r="J186" s="27" t="s">
        <v>164</v>
      </c>
      <c r="K186" s="33">
        <v>672419.83</v>
      </c>
      <c r="L186" s="33">
        <v>672419.83</v>
      </c>
      <c r="M186" s="34">
        <v>0</v>
      </c>
      <c r="N186" s="34">
        <v>0</v>
      </c>
      <c r="O186" s="34">
        <v>0</v>
      </c>
      <c r="P186" s="34">
        <v>0</v>
      </c>
      <c r="Q186" s="33">
        <f t="shared" si="2"/>
        <v>672419.83</v>
      </c>
      <c r="R186" s="35">
        <f t="shared" si="3"/>
        <v>672419.83</v>
      </c>
    </row>
    <row r="187" spans="1:18" s="20" customFormat="1" ht="23.25" customHeight="1">
      <c r="A187" s="73" t="s">
        <v>218</v>
      </c>
      <c r="B187" s="73"/>
      <c r="C187" s="45">
        <v>450</v>
      </c>
      <c r="D187" s="74" t="s">
        <v>38</v>
      </c>
      <c r="E187" s="74"/>
      <c r="F187" s="74"/>
      <c r="G187" s="74"/>
      <c r="H187" s="74"/>
      <c r="I187" s="74"/>
      <c r="J187" s="74"/>
      <c r="K187" s="16" t="s">
        <v>38</v>
      </c>
      <c r="L187" s="16" t="s">
        <v>38</v>
      </c>
      <c r="M187" s="17">
        <f>L18-M58</f>
        <v>4227123.959999997</v>
      </c>
      <c r="N187" s="18">
        <v>0</v>
      </c>
      <c r="O187" s="18">
        <v>0</v>
      </c>
      <c r="P187" s="17">
        <f>O18-P58</f>
        <v>4227123.959999997</v>
      </c>
      <c r="Q187" s="16" t="s">
        <v>38</v>
      </c>
      <c r="R187" s="46" t="s">
        <v>38</v>
      </c>
    </row>
    <row r="188" spans="1:18" s="1" customFormat="1" ht="11.25" customHeight="1">
      <c r="A188" s="87" t="s">
        <v>6</v>
      </c>
      <c r="B188" s="87"/>
      <c r="C188" s="39"/>
      <c r="D188" s="101"/>
      <c r="E188" s="101"/>
      <c r="F188" s="101"/>
      <c r="G188" s="101"/>
      <c r="H188" s="101"/>
      <c r="I188" s="101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5" s="1" customFormat="1" ht="12" customHeight="1">
      <c r="A189" s="81" t="s">
        <v>219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="1" customFormat="1" ht="11.25" customHeight="1"/>
    <row r="191" spans="1:18" ht="11.25" customHeight="1">
      <c r="A191" s="88" t="s">
        <v>26</v>
      </c>
      <c r="B191" s="88"/>
      <c r="C191" s="93" t="s">
        <v>27</v>
      </c>
      <c r="D191" s="94" t="s">
        <v>220</v>
      </c>
      <c r="E191" s="94"/>
      <c r="F191" s="94"/>
      <c r="G191" s="94"/>
      <c r="H191" s="94"/>
      <c r="I191" s="94"/>
      <c r="J191" s="94"/>
      <c r="K191" s="93" t="s">
        <v>29</v>
      </c>
      <c r="L191" s="88" t="s">
        <v>30</v>
      </c>
      <c r="M191" s="88"/>
      <c r="N191" s="88"/>
      <c r="O191" s="88"/>
      <c r="P191" s="12" t="s">
        <v>31</v>
      </c>
      <c r="R191" s="2"/>
    </row>
    <row r="192" spans="1:18" ht="21.75" customHeight="1">
      <c r="A192" s="88"/>
      <c r="B192" s="88"/>
      <c r="C192" s="93"/>
      <c r="D192" s="94"/>
      <c r="E192" s="94"/>
      <c r="F192" s="94"/>
      <c r="G192" s="94"/>
      <c r="H192" s="94"/>
      <c r="I192" s="94"/>
      <c r="J192" s="94"/>
      <c r="K192" s="93"/>
      <c r="L192" s="11" t="s">
        <v>32</v>
      </c>
      <c r="M192" s="11" t="s">
        <v>33</v>
      </c>
      <c r="N192" s="11" t="s">
        <v>34</v>
      </c>
      <c r="O192" s="11" t="s">
        <v>35</v>
      </c>
      <c r="P192" s="13" t="s">
        <v>36</v>
      </c>
      <c r="R192" s="2"/>
    </row>
    <row r="193" spans="1:16" ht="11.25">
      <c r="A193" s="54">
        <v>1</v>
      </c>
      <c r="B193" s="54"/>
      <c r="C193" s="14">
        <v>2</v>
      </c>
      <c r="D193" s="90">
        <v>3</v>
      </c>
      <c r="E193" s="90"/>
      <c r="F193" s="90"/>
      <c r="G193" s="90"/>
      <c r="H193" s="90"/>
      <c r="I193" s="90"/>
      <c r="J193" s="90"/>
      <c r="K193" s="14">
        <v>4</v>
      </c>
      <c r="L193" s="14">
        <v>5</v>
      </c>
      <c r="M193" s="14">
        <v>6</v>
      </c>
      <c r="N193" s="14">
        <v>7</v>
      </c>
      <c r="O193" s="14">
        <v>8</v>
      </c>
      <c r="P193" s="14">
        <v>9</v>
      </c>
    </row>
    <row r="194" spans="1:16" s="20" customFormat="1" ht="23.25" customHeight="1">
      <c r="A194" s="73" t="s">
        <v>221</v>
      </c>
      <c r="B194" s="73"/>
      <c r="C194" s="41">
        <v>500</v>
      </c>
      <c r="D194" s="92" t="s">
        <v>38</v>
      </c>
      <c r="E194" s="92"/>
      <c r="F194" s="92"/>
      <c r="G194" s="92"/>
      <c r="H194" s="92"/>
      <c r="I194" s="92"/>
      <c r="J194" s="92"/>
      <c r="K194" s="17">
        <f>K202</f>
        <v>25960302.120000035</v>
      </c>
      <c r="L194" s="17">
        <v>-4227123.96</v>
      </c>
      <c r="M194" s="18">
        <v>0</v>
      </c>
      <c r="N194" s="18">
        <v>0</v>
      </c>
      <c r="O194" s="17">
        <v>-4227123.96</v>
      </c>
      <c r="P194" s="19">
        <f>K194-L194</f>
        <v>30187426.080000035</v>
      </c>
    </row>
    <row r="195" spans="1:16" ht="12">
      <c r="A195" s="55" t="s">
        <v>39</v>
      </c>
      <c r="B195" s="55"/>
      <c r="C195" s="21"/>
      <c r="D195" s="56"/>
      <c r="E195" s="56"/>
      <c r="F195" s="56"/>
      <c r="G195" s="56"/>
      <c r="H195" s="56"/>
      <c r="I195" s="56"/>
      <c r="J195" s="47"/>
      <c r="K195" s="48"/>
      <c r="L195" s="48"/>
      <c r="M195" s="48"/>
      <c r="N195" s="48"/>
      <c r="O195" s="48"/>
      <c r="P195" s="49"/>
    </row>
    <row r="196" spans="1:16" s="20" customFormat="1" ht="23.25" customHeight="1">
      <c r="A196" s="28" t="s">
        <v>222</v>
      </c>
      <c r="B196" s="28"/>
      <c r="C196" s="50">
        <v>520</v>
      </c>
      <c r="D196" s="29" t="s">
        <v>38</v>
      </c>
      <c r="E196" s="29"/>
      <c r="F196" s="29"/>
      <c r="G196" s="29"/>
      <c r="H196" s="29"/>
      <c r="I196" s="29"/>
      <c r="J196" s="29"/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3">
        <v>0</v>
      </c>
    </row>
    <row r="197" spans="1:18" ht="12" customHeight="1" collapsed="1">
      <c r="A197" s="30" t="s">
        <v>223</v>
      </c>
      <c r="B197" s="30"/>
      <c r="C197" s="57"/>
      <c r="D197" s="31"/>
      <c r="E197" s="31"/>
      <c r="F197" s="31"/>
      <c r="G197" s="31"/>
      <c r="H197" s="31"/>
      <c r="I197" s="31"/>
      <c r="J197" s="58"/>
      <c r="K197" s="59"/>
      <c r="L197" s="59"/>
      <c r="M197" s="59"/>
      <c r="N197" s="59"/>
      <c r="O197" s="59"/>
      <c r="P197" s="60"/>
      <c r="R197" s="2"/>
    </row>
    <row r="198" spans="1:16" s="20" customFormat="1" ht="11.25" customHeight="1" hidden="1" outlineLevel="1">
      <c r="A198" s="32" t="s">
        <v>224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s="20" customFormat="1" ht="23.25" customHeight="1">
      <c r="A199" s="103" t="s">
        <v>225</v>
      </c>
      <c r="B199" s="103"/>
      <c r="C199" s="50">
        <v>620</v>
      </c>
      <c r="D199" s="29" t="s">
        <v>38</v>
      </c>
      <c r="E199" s="29"/>
      <c r="F199" s="29"/>
      <c r="G199" s="29"/>
      <c r="H199" s="29"/>
      <c r="I199" s="29"/>
      <c r="J199" s="29"/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3">
        <v>0</v>
      </c>
    </row>
    <row r="200" spans="1:18" ht="12" customHeight="1" collapsed="1">
      <c r="A200" s="30" t="s">
        <v>223</v>
      </c>
      <c r="B200" s="30"/>
      <c r="C200" s="57"/>
      <c r="D200" s="104"/>
      <c r="E200" s="104"/>
      <c r="F200" s="104"/>
      <c r="G200" s="104"/>
      <c r="H200" s="104"/>
      <c r="I200" s="104"/>
      <c r="J200" s="104"/>
      <c r="K200" s="59"/>
      <c r="L200" s="59"/>
      <c r="M200" s="59"/>
      <c r="N200" s="59"/>
      <c r="O200" s="59"/>
      <c r="P200" s="60"/>
      <c r="R200" s="2"/>
    </row>
    <row r="201" spans="1:16" s="20" customFormat="1" ht="11.25" customHeight="1" hidden="1" outlineLevel="1">
      <c r="A201" s="32" t="s">
        <v>224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s="20" customFormat="1" ht="12" customHeight="1">
      <c r="A202" s="105" t="s">
        <v>226</v>
      </c>
      <c r="B202" s="105"/>
      <c r="C202" s="61">
        <v>700</v>
      </c>
      <c r="D202" s="106" t="s">
        <v>38</v>
      </c>
      <c r="E202" s="106"/>
      <c r="F202" s="106"/>
      <c r="G202" s="106"/>
      <c r="H202" s="106"/>
      <c r="I202" s="106"/>
      <c r="J202" s="106"/>
      <c r="K202" s="33">
        <f>K203+K205</f>
        <v>25960302.120000035</v>
      </c>
      <c r="L202" s="62" t="s">
        <v>38</v>
      </c>
      <c r="M202" s="34">
        <v>0</v>
      </c>
      <c r="N202" s="34">
        <v>0</v>
      </c>
      <c r="O202" s="34">
        <v>0</v>
      </c>
      <c r="P202" s="37">
        <v>0</v>
      </c>
    </row>
    <row r="203" spans="1:16" s="20" customFormat="1" ht="12" customHeight="1" collapsed="1">
      <c r="A203" s="107" t="s">
        <v>227</v>
      </c>
      <c r="B203" s="107"/>
      <c r="C203" s="63">
        <v>710</v>
      </c>
      <c r="D203" s="108" t="s">
        <v>38</v>
      </c>
      <c r="E203" s="108"/>
      <c r="F203" s="108"/>
      <c r="G203" s="108"/>
      <c r="H203" s="108"/>
      <c r="I203" s="108"/>
      <c r="J203" s="108"/>
      <c r="K203" s="80">
        <f>-K18</f>
        <v>-153937188.56</v>
      </c>
      <c r="L203" s="64" t="s">
        <v>38</v>
      </c>
      <c r="M203" s="65">
        <v>0</v>
      </c>
      <c r="N203" s="65">
        <v>0</v>
      </c>
      <c r="O203" s="65">
        <v>0</v>
      </c>
      <c r="P203" s="66" t="s">
        <v>38</v>
      </c>
    </row>
    <row r="204" spans="1:16" s="20" customFormat="1" ht="11.25" customHeight="1" hidden="1" outlineLevel="1">
      <c r="A204" s="109" t="s">
        <v>224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1:16" s="20" customFormat="1" ht="12" customHeight="1" collapsed="1">
      <c r="A205" s="107" t="s">
        <v>228</v>
      </c>
      <c r="B205" s="107"/>
      <c r="C205" s="63">
        <v>720</v>
      </c>
      <c r="D205" s="108" t="s">
        <v>38</v>
      </c>
      <c r="E205" s="108"/>
      <c r="F205" s="108"/>
      <c r="G205" s="108"/>
      <c r="H205" s="108"/>
      <c r="I205" s="108"/>
      <c r="J205" s="108"/>
      <c r="K205" s="80">
        <f>K58</f>
        <v>179897490.68000004</v>
      </c>
      <c r="L205" s="64" t="s">
        <v>38</v>
      </c>
      <c r="M205" s="65">
        <v>0</v>
      </c>
      <c r="N205" s="65">
        <v>0</v>
      </c>
      <c r="O205" s="65">
        <v>0</v>
      </c>
      <c r="P205" s="66" t="s">
        <v>38</v>
      </c>
    </row>
    <row r="206" spans="1:16" s="20" customFormat="1" ht="11.25" customHeight="1" hidden="1" outlineLevel="1">
      <c r="A206" s="109" t="s">
        <v>224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1:16" s="20" customFormat="1" ht="23.25" customHeight="1">
      <c r="A207" s="105" t="s">
        <v>229</v>
      </c>
      <c r="B207" s="105"/>
      <c r="C207" s="61">
        <v>800</v>
      </c>
      <c r="D207" s="110" t="s">
        <v>38</v>
      </c>
      <c r="E207" s="110"/>
      <c r="F207" s="110"/>
      <c r="G207" s="110"/>
      <c r="H207" s="110"/>
      <c r="I207" s="110"/>
      <c r="J207" s="110"/>
      <c r="K207" s="62" t="s">
        <v>38</v>
      </c>
      <c r="L207" s="33">
        <f>L208</f>
        <v>-4227123.959999997</v>
      </c>
      <c r="M207" s="34">
        <v>0</v>
      </c>
      <c r="N207" s="34">
        <v>0</v>
      </c>
      <c r="O207" s="33">
        <f>O208</f>
        <v>-4227123.959999997</v>
      </c>
      <c r="P207" s="67" t="s">
        <v>38</v>
      </c>
    </row>
    <row r="208" spans="1:16" s="20" customFormat="1" ht="43.5" customHeight="1">
      <c r="A208" s="111" t="s">
        <v>230</v>
      </c>
      <c r="B208" s="111"/>
      <c r="C208" s="68">
        <v>810</v>
      </c>
      <c r="D208" s="110" t="s">
        <v>38</v>
      </c>
      <c r="E208" s="110"/>
      <c r="F208" s="110"/>
      <c r="G208" s="110"/>
      <c r="H208" s="110"/>
      <c r="I208" s="110"/>
      <c r="J208" s="110"/>
      <c r="K208" s="62" t="s">
        <v>38</v>
      </c>
      <c r="L208" s="33">
        <f>L210+L211</f>
        <v>-4227123.959999997</v>
      </c>
      <c r="M208" s="34">
        <v>0</v>
      </c>
      <c r="N208" s="62" t="s">
        <v>38</v>
      </c>
      <c r="O208" s="33">
        <f>O210+O211</f>
        <v>-4227123.959999997</v>
      </c>
      <c r="P208" s="67" t="s">
        <v>38</v>
      </c>
    </row>
    <row r="209" spans="1:16" s="1" customFormat="1" ht="12.75" customHeight="1">
      <c r="A209" s="112" t="s">
        <v>223</v>
      </c>
      <c r="B209" s="112"/>
      <c r="C209" s="69"/>
      <c r="D209" s="113"/>
      <c r="E209" s="113"/>
      <c r="F209" s="113"/>
      <c r="G209" s="113"/>
      <c r="H209" s="113"/>
      <c r="I209" s="113"/>
      <c r="J209" s="113"/>
      <c r="K209" s="70"/>
      <c r="L209" s="71"/>
      <c r="M209" s="71"/>
      <c r="N209" s="70"/>
      <c r="O209" s="71"/>
      <c r="P209" s="72"/>
    </row>
    <row r="210" spans="1:16" s="20" customFormat="1" ht="32.25" customHeight="1">
      <c r="A210" s="114" t="s">
        <v>231</v>
      </c>
      <c r="B210" s="114"/>
      <c r="C210" s="50">
        <v>811</v>
      </c>
      <c r="D210" s="115" t="s">
        <v>38</v>
      </c>
      <c r="E210" s="115"/>
      <c r="F210" s="115"/>
      <c r="G210" s="115"/>
      <c r="H210" s="115"/>
      <c r="I210" s="115"/>
      <c r="J210" s="115"/>
      <c r="K210" s="51" t="s">
        <v>38</v>
      </c>
      <c r="L210" s="75">
        <f>-L18</f>
        <v>-23478778.479999997</v>
      </c>
      <c r="M210" s="52">
        <v>0</v>
      </c>
      <c r="N210" s="51" t="s">
        <v>38</v>
      </c>
      <c r="O210" s="75">
        <f>-O18</f>
        <v>-23478778.479999997</v>
      </c>
      <c r="P210" s="76" t="s">
        <v>38</v>
      </c>
    </row>
    <row r="211" spans="1:16" s="20" customFormat="1" ht="32.25" customHeight="1">
      <c r="A211" s="120" t="s">
        <v>232</v>
      </c>
      <c r="B211" s="120"/>
      <c r="C211" s="63">
        <v>812</v>
      </c>
      <c r="D211" s="110" t="s">
        <v>38</v>
      </c>
      <c r="E211" s="110"/>
      <c r="F211" s="110"/>
      <c r="G211" s="110"/>
      <c r="H211" s="110"/>
      <c r="I211" s="110"/>
      <c r="J211" s="110"/>
      <c r="K211" s="62" t="s">
        <v>38</v>
      </c>
      <c r="L211" s="33">
        <f>M58</f>
        <v>19251654.52</v>
      </c>
      <c r="M211" s="34">
        <v>0</v>
      </c>
      <c r="N211" s="62" t="s">
        <v>38</v>
      </c>
      <c r="O211" s="33">
        <f>P58</f>
        <v>19251654.52</v>
      </c>
      <c r="P211" s="67" t="s">
        <v>38</v>
      </c>
    </row>
    <row r="212" spans="1:16" s="20" customFormat="1" ht="21.75" customHeight="1">
      <c r="A212" s="111" t="s">
        <v>233</v>
      </c>
      <c r="B212" s="111"/>
      <c r="C212" s="63">
        <v>820</v>
      </c>
      <c r="D212" s="110" t="s">
        <v>38</v>
      </c>
      <c r="E212" s="110"/>
      <c r="F212" s="110"/>
      <c r="G212" s="110"/>
      <c r="H212" s="110"/>
      <c r="I212" s="110"/>
      <c r="J212" s="110"/>
      <c r="K212" s="62" t="s">
        <v>38</v>
      </c>
      <c r="L212" s="62" t="s">
        <v>38</v>
      </c>
      <c r="M212" s="34">
        <v>0</v>
      </c>
      <c r="N212" s="34">
        <v>0</v>
      </c>
      <c r="O212" s="34">
        <v>0</v>
      </c>
      <c r="P212" s="67" t="s">
        <v>38</v>
      </c>
    </row>
    <row r="213" spans="1:18" ht="12" customHeight="1">
      <c r="A213" s="112" t="s">
        <v>39</v>
      </c>
      <c r="B213" s="112"/>
      <c r="C213" s="69"/>
      <c r="D213" s="118"/>
      <c r="E213" s="118"/>
      <c r="F213" s="118"/>
      <c r="G213" s="118"/>
      <c r="H213" s="118"/>
      <c r="I213" s="118"/>
      <c r="J213" s="118"/>
      <c r="K213" s="70"/>
      <c r="L213" s="70"/>
      <c r="M213" s="71"/>
      <c r="N213" s="71"/>
      <c r="O213" s="71"/>
      <c r="P213" s="72"/>
      <c r="R213" s="2"/>
    </row>
    <row r="214" spans="1:16" s="20" customFormat="1" ht="21.75" customHeight="1">
      <c r="A214" s="114" t="s">
        <v>234</v>
      </c>
      <c r="B214" s="114"/>
      <c r="C214" s="50">
        <v>821</v>
      </c>
      <c r="D214" s="115" t="s">
        <v>38</v>
      </c>
      <c r="E214" s="115"/>
      <c r="F214" s="115"/>
      <c r="G214" s="115"/>
      <c r="H214" s="115"/>
      <c r="I214" s="115"/>
      <c r="J214" s="115"/>
      <c r="K214" s="51" t="s">
        <v>38</v>
      </c>
      <c r="L214" s="51" t="s">
        <v>38</v>
      </c>
      <c r="M214" s="52">
        <v>0</v>
      </c>
      <c r="N214" s="52">
        <v>0</v>
      </c>
      <c r="O214" s="52">
        <v>0</v>
      </c>
      <c r="P214" s="76" t="s">
        <v>38</v>
      </c>
    </row>
    <row r="215" spans="1:16" s="20" customFormat="1" ht="21.75" customHeight="1">
      <c r="A215" s="120" t="s">
        <v>235</v>
      </c>
      <c r="B215" s="120"/>
      <c r="C215" s="77">
        <v>822</v>
      </c>
      <c r="D215" s="110" t="s">
        <v>38</v>
      </c>
      <c r="E215" s="110"/>
      <c r="F215" s="110"/>
      <c r="G215" s="110"/>
      <c r="H215" s="110"/>
      <c r="I215" s="110"/>
      <c r="J215" s="110"/>
      <c r="K215" s="62" t="s">
        <v>38</v>
      </c>
      <c r="L215" s="62" t="s">
        <v>38</v>
      </c>
      <c r="M215" s="34">
        <v>0</v>
      </c>
      <c r="N215" s="34">
        <v>0</v>
      </c>
      <c r="O215" s="34">
        <v>0</v>
      </c>
      <c r="P215" s="67" t="s">
        <v>38</v>
      </c>
    </row>
    <row r="217" spans="1:12" ht="12">
      <c r="A217" s="78" t="s">
        <v>236</v>
      </c>
      <c r="D217" s="119" t="s">
        <v>237</v>
      </c>
      <c r="E217" s="119"/>
      <c r="F217" s="119"/>
      <c r="G217" s="119"/>
      <c r="H217" s="119"/>
      <c r="I217" s="119"/>
      <c r="K217" s="116" t="s">
        <v>238</v>
      </c>
      <c r="L217" s="116"/>
    </row>
    <row r="218" spans="1:12" ht="11.25">
      <c r="A218" s="1" t="s">
        <v>6</v>
      </c>
      <c r="B218" s="79" t="s">
        <v>239</v>
      </c>
      <c r="C218" s="1" t="s">
        <v>6</v>
      </c>
      <c r="D218" s="117" t="s">
        <v>240</v>
      </c>
      <c r="E218" s="117"/>
      <c r="F218" s="117"/>
      <c r="G218" s="117"/>
      <c r="H218" s="117"/>
      <c r="I218" s="117"/>
      <c r="J218" s="1" t="s">
        <v>6</v>
      </c>
      <c r="K218" s="116"/>
      <c r="L218" s="116"/>
    </row>
    <row r="219" spans="12:16" ht="11.25">
      <c r="L219" s="1" t="s">
        <v>6</v>
      </c>
      <c r="M219" s="79" t="s">
        <v>239</v>
      </c>
      <c r="N219" s="1" t="s">
        <v>6</v>
      </c>
      <c r="O219" s="79" t="s">
        <v>240</v>
      </c>
      <c r="P219" s="1" t="s">
        <v>6</v>
      </c>
    </row>
    <row r="220" spans="1:9" ht="12">
      <c r="A220" s="78" t="s">
        <v>241</v>
      </c>
      <c r="D220" s="119" t="s">
        <v>242</v>
      </c>
      <c r="E220" s="119"/>
      <c r="F220" s="119"/>
      <c r="G220" s="119"/>
      <c r="H220" s="119"/>
      <c r="I220" s="119"/>
    </row>
    <row r="221" spans="1:10" ht="11.25">
      <c r="A221" s="1" t="s">
        <v>6</v>
      </c>
      <c r="B221" s="79" t="s">
        <v>239</v>
      </c>
      <c r="C221" s="1" t="s">
        <v>6</v>
      </c>
      <c r="D221" s="117" t="s">
        <v>240</v>
      </c>
      <c r="E221" s="117"/>
      <c r="F221" s="117"/>
      <c r="G221" s="117"/>
      <c r="H221" s="117"/>
      <c r="I221" s="117"/>
      <c r="J221" s="1" t="s">
        <v>6</v>
      </c>
    </row>
    <row r="223" ht="11.25">
      <c r="A223" s="7" t="s">
        <v>250</v>
      </c>
    </row>
  </sheetData>
  <mergeCells count="288">
    <mergeCell ref="A45:B45"/>
    <mergeCell ref="F45:H45"/>
    <mergeCell ref="A165:B165"/>
    <mergeCell ref="A143:B143"/>
    <mergeCell ref="A144:B144"/>
    <mergeCell ref="A149:B149"/>
    <mergeCell ref="A151:B151"/>
    <mergeCell ref="A160:B160"/>
    <mergeCell ref="A162:B162"/>
    <mergeCell ref="A163:B163"/>
    <mergeCell ref="A164:B164"/>
    <mergeCell ref="A161:B161"/>
    <mergeCell ref="D220:I220"/>
    <mergeCell ref="D221:I221"/>
    <mergeCell ref="A215:B215"/>
    <mergeCell ref="D215:J215"/>
    <mergeCell ref="D217:I217"/>
    <mergeCell ref="A211:B211"/>
    <mergeCell ref="D211:J211"/>
    <mergeCell ref="A212:B212"/>
    <mergeCell ref="A74:B74"/>
    <mergeCell ref="A89:B89"/>
    <mergeCell ref="A113:B113"/>
    <mergeCell ref="A115:B115"/>
    <mergeCell ref="A112:B112"/>
    <mergeCell ref="A114:B114"/>
    <mergeCell ref="A104:B104"/>
    <mergeCell ref="A105:B105"/>
    <mergeCell ref="A106:B106"/>
    <mergeCell ref="A107:B107"/>
    <mergeCell ref="A125:B125"/>
    <mergeCell ref="A126:B126"/>
    <mergeCell ref="A127:B127"/>
    <mergeCell ref="A128:B128"/>
    <mergeCell ref="K217:L218"/>
    <mergeCell ref="D218:I218"/>
    <mergeCell ref="A213:B213"/>
    <mergeCell ref="D213:J213"/>
    <mergeCell ref="A214:B214"/>
    <mergeCell ref="D214:J214"/>
    <mergeCell ref="D212:J212"/>
    <mergeCell ref="A209:B209"/>
    <mergeCell ref="D209:J209"/>
    <mergeCell ref="A210:B210"/>
    <mergeCell ref="D210:J210"/>
    <mergeCell ref="A206:P206"/>
    <mergeCell ref="A207:B207"/>
    <mergeCell ref="D207:J207"/>
    <mergeCell ref="A208:B208"/>
    <mergeCell ref="D208:J208"/>
    <mergeCell ref="A203:B203"/>
    <mergeCell ref="D203:J203"/>
    <mergeCell ref="A204:P204"/>
    <mergeCell ref="A205:B205"/>
    <mergeCell ref="D205:J205"/>
    <mergeCell ref="A200:B200"/>
    <mergeCell ref="D200:J200"/>
    <mergeCell ref="A201:P201"/>
    <mergeCell ref="A202:B202"/>
    <mergeCell ref="D202:J202"/>
    <mergeCell ref="A197:B197"/>
    <mergeCell ref="D197:I197"/>
    <mergeCell ref="A198:P198"/>
    <mergeCell ref="A199:B199"/>
    <mergeCell ref="D199:J199"/>
    <mergeCell ref="A195:B195"/>
    <mergeCell ref="D195:I195"/>
    <mergeCell ref="A196:B196"/>
    <mergeCell ref="D196:J196"/>
    <mergeCell ref="L191:O191"/>
    <mergeCell ref="A193:B193"/>
    <mergeCell ref="D193:J193"/>
    <mergeCell ref="A194:B194"/>
    <mergeCell ref="D194:J194"/>
    <mergeCell ref="A191:B192"/>
    <mergeCell ref="C191:C192"/>
    <mergeCell ref="D191:J192"/>
    <mergeCell ref="K191:K192"/>
    <mergeCell ref="D187:J187"/>
    <mergeCell ref="A188:B188"/>
    <mergeCell ref="D188:I188"/>
    <mergeCell ref="A189:O189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A175:B175"/>
    <mergeCell ref="A176:B176"/>
    <mergeCell ref="A167:B167"/>
    <mergeCell ref="A168:B168"/>
    <mergeCell ref="A169:B169"/>
    <mergeCell ref="A166:B166"/>
    <mergeCell ref="A150:B150"/>
    <mergeCell ref="A152:B152"/>
    <mergeCell ref="A153:B153"/>
    <mergeCell ref="A159:B159"/>
    <mergeCell ref="A154:B154"/>
    <mergeCell ref="A155:B155"/>
    <mergeCell ref="A156:B156"/>
    <mergeCell ref="A157:B157"/>
    <mergeCell ref="A158:B158"/>
    <mergeCell ref="A145:B145"/>
    <mergeCell ref="A146:B146"/>
    <mergeCell ref="A147:B147"/>
    <mergeCell ref="A148:B148"/>
    <mergeCell ref="A138:B138"/>
    <mergeCell ref="A139:B139"/>
    <mergeCell ref="A141:B141"/>
    <mergeCell ref="A142:B142"/>
    <mergeCell ref="A140:B140"/>
    <mergeCell ref="A136:B136"/>
    <mergeCell ref="A137:B137"/>
    <mergeCell ref="A129:B129"/>
    <mergeCell ref="A130:B130"/>
    <mergeCell ref="A131:B131"/>
    <mergeCell ref="A132:B132"/>
    <mergeCell ref="A135:B135"/>
    <mergeCell ref="A133:B133"/>
    <mergeCell ref="A134:B134"/>
    <mergeCell ref="A119:B119"/>
    <mergeCell ref="A120:B120"/>
    <mergeCell ref="A122:B122"/>
    <mergeCell ref="A124:B124"/>
    <mergeCell ref="A121:B121"/>
    <mergeCell ref="A123:B123"/>
    <mergeCell ref="A117:B117"/>
    <mergeCell ref="A118:B118"/>
    <mergeCell ref="A108:B108"/>
    <mergeCell ref="A109:B109"/>
    <mergeCell ref="A110:B110"/>
    <mergeCell ref="A111:B111"/>
    <mergeCell ref="A116:B116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7:B87"/>
    <mergeCell ref="A88:B88"/>
    <mergeCell ref="A90:B90"/>
    <mergeCell ref="A91:B91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9:B59"/>
    <mergeCell ref="D59:I59"/>
    <mergeCell ref="A60:B60"/>
    <mergeCell ref="A61:B61"/>
    <mergeCell ref="Q55:R55"/>
    <mergeCell ref="A57:B57"/>
    <mergeCell ref="D57:J57"/>
    <mergeCell ref="A58:B58"/>
    <mergeCell ref="D58:J58"/>
    <mergeCell ref="A53:P53"/>
    <mergeCell ref="A55:B56"/>
    <mergeCell ref="C55:C56"/>
    <mergeCell ref="D55:J56"/>
    <mergeCell ref="K55:K56"/>
    <mergeCell ref="L55:L56"/>
    <mergeCell ref="M55:P55"/>
    <mergeCell ref="A51:B51"/>
    <mergeCell ref="F51:H51"/>
    <mergeCell ref="A52:B52"/>
    <mergeCell ref="D52:I52"/>
    <mergeCell ref="A50:B50"/>
    <mergeCell ref="F50:H50"/>
    <mergeCell ref="A48:B48"/>
    <mergeCell ref="F48:H48"/>
    <mergeCell ref="A49:B49"/>
    <mergeCell ref="F49:H49"/>
    <mergeCell ref="A46:B46"/>
    <mergeCell ref="F46:H46"/>
    <mergeCell ref="A47:B47"/>
    <mergeCell ref="F47:H47"/>
    <mergeCell ref="A43:B43"/>
    <mergeCell ref="F43:H43"/>
    <mergeCell ref="A44:B44"/>
    <mergeCell ref="F44:H44"/>
    <mergeCell ref="A42:B42"/>
    <mergeCell ref="F42:H42"/>
    <mergeCell ref="A40:B40"/>
    <mergeCell ref="F40:H40"/>
    <mergeCell ref="A41:B41"/>
    <mergeCell ref="F41:H41"/>
    <mergeCell ref="A38:B38"/>
    <mergeCell ref="F38:H38"/>
    <mergeCell ref="A39:B39"/>
    <mergeCell ref="F39:H39"/>
    <mergeCell ref="A36:B36"/>
    <mergeCell ref="F36:H36"/>
    <mergeCell ref="A37:B37"/>
    <mergeCell ref="F37:H37"/>
    <mergeCell ref="A35:B35"/>
    <mergeCell ref="F35:H35"/>
    <mergeCell ref="A33:B33"/>
    <mergeCell ref="F33:H33"/>
    <mergeCell ref="A34:B34"/>
    <mergeCell ref="F34:H34"/>
    <mergeCell ref="A31:B31"/>
    <mergeCell ref="F31:H31"/>
    <mergeCell ref="A32:B32"/>
    <mergeCell ref="F32:H32"/>
    <mergeCell ref="A29:B29"/>
    <mergeCell ref="F29:H29"/>
    <mergeCell ref="A30:B30"/>
    <mergeCell ref="F30:H30"/>
    <mergeCell ref="A27:B27"/>
    <mergeCell ref="F27:H27"/>
    <mergeCell ref="A28:B28"/>
    <mergeCell ref="F28:H28"/>
    <mergeCell ref="A25:B25"/>
    <mergeCell ref="F25:H25"/>
    <mergeCell ref="A26:B26"/>
    <mergeCell ref="F26:H26"/>
    <mergeCell ref="A23:B23"/>
    <mergeCell ref="F23:H23"/>
    <mergeCell ref="A24:B24"/>
    <mergeCell ref="F24:H24"/>
    <mergeCell ref="A21:B21"/>
    <mergeCell ref="F21:H21"/>
    <mergeCell ref="A22:B22"/>
    <mergeCell ref="F22:H22"/>
    <mergeCell ref="A19:B19"/>
    <mergeCell ref="D19:I19"/>
    <mergeCell ref="A20:B20"/>
    <mergeCell ref="F20:H20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9:B9"/>
    <mergeCell ref="J9:N9"/>
    <mergeCell ref="A10:B10"/>
    <mergeCell ref="A13:P13"/>
    <mergeCell ref="D6:I6"/>
    <mergeCell ref="J6:K6"/>
    <mergeCell ref="A7:I7"/>
    <mergeCell ref="J7:N8"/>
    <mergeCell ref="A8:I8"/>
    <mergeCell ref="A1:O1"/>
    <mergeCell ref="A2:O2"/>
    <mergeCell ref="A3:O3"/>
    <mergeCell ref="A4:O4"/>
  </mergeCells>
  <printOptions/>
  <pageMargins left="0.7874015748031497" right="0.7874015748031497" top="1.01" bottom="0.32" header="0" footer="0"/>
  <pageSetup horizontalDpi="1200" verticalDpi="1200" orientation="landscape" paperSize="9" scale="75" r:id="rId1"/>
  <rowBreaks count="2" manualBreakCount="2">
    <brk id="52" max="17" man="1"/>
    <brk id="1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2012-04-04T09:07:56Z</cp:lastPrinted>
  <dcterms:created xsi:type="dcterms:W3CDTF">2012-04-02T11:06:53Z</dcterms:created>
  <dcterms:modified xsi:type="dcterms:W3CDTF">2012-04-20T02:55:07Z</dcterms:modified>
  <cp:category/>
  <cp:version/>
  <cp:contentType/>
  <cp:contentStatus/>
  <cp:revision>1</cp:revision>
</cp:coreProperties>
</file>