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060" windowHeight="7995" activeTab="0"/>
  </bookViews>
  <sheets>
    <sheet name="на 01.01.2018" sheetId="1" r:id="rId1"/>
  </sheets>
  <definedNames/>
  <calcPr fullCalcOnLoad="1"/>
</workbook>
</file>

<file path=xl/sharedStrings.xml><?xml version="1.0" encoding="utf-8"?>
<sst xmlns="http://schemas.openxmlformats.org/spreadsheetml/2006/main" count="126" uniqueCount="79">
  <si>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</si>
  <si>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</si>
  <si>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</si>
  <si>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</si>
  <si>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</si>
  <si>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</si>
  <si>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</si>
  <si>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</si>
  <si>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</si>
  <si>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</si>
  <si>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</si>
  <si>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</si>
  <si>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</si>
  <si>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</si>
  <si>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</si>
  <si>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</si>
  <si>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</si>
  <si>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Ответственные исполнители:</t>
  </si>
  <si>
    <t>Соисполнители: нет</t>
  </si>
  <si>
    <t>наименование программы</t>
  </si>
  <si>
    <t>2014-2016</t>
  </si>
  <si>
    <t>2014 - 2016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</si>
  <si>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</si>
  <si>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</si>
  <si>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Служба по организации общественной  безопасности администрации поселения;</t>
  </si>
  <si>
    <t>бюджет Нижневартовского района</t>
  </si>
  <si>
    <t>"Поддержка малого и среднего предпринимательства в городском поселении Излучинск на 2014 - 2016</t>
  </si>
  <si>
    <t>Создание благоприятных условий для устойчивого развития малого и среднего предпринимательства; активизация предпринимательской активности; повышение образовательного уровня предпринимателей; использование потенциала малого и среднего предпринимательства для создания новых рабочих мест.</t>
  </si>
  <si>
    <t>Повышение надежности и качества предоставления жилищно-комунальных услуг</t>
  </si>
  <si>
    <t>объем финансирования (тыс. рублей)</t>
  </si>
  <si>
    <t>Отдел благоустройства, муниципального имущества и землепользования администрации поселения</t>
  </si>
  <si>
    <t>Постановление администрации г.п. Излучинск от 16.12.2013 № 338; от 21.12.2015 № 528</t>
  </si>
  <si>
    <t>Отдел документационной и общей работы администрации поселения</t>
  </si>
  <si>
    <t>Управление по экономике и финансам администрации поселения;</t>
  </si>
  <si>
    <t xml:space="preserve">Отдел благоустройства, муниципального имущества и зелепользования администрации городского поселения </t>
  </si>
  <si>
    <t>Комплексное развитие и благоустройство поселения, направленное на  улучшение  его внешнего облика и создание максимально благоприятных, комфортных условий для   проживания жителей.</t>
  </si>
  <si>
    <t>отдел документационной и общей работы администрации поселения</t>
  </si>
  <si>
    <t>Развитие муниципальной службы в городском поселении Излучинск</t>
  </si>
  <si>
    <t>отдел документационной и общей работы администрации поселени</t>
  </si>
  <si>
    <t>Формирование условий для удовлетворения потребностей и интересов детей и молодежи, полноценного развития  и самореализации детей и молодежи, повышения их социальной и деловой активности, реализации молодежной политики на территории поселения</t>
  </si>
  <si>
    <t>отдел благоустройства, муниципального имущества и землепользования администрации поселения</t>
  </si>
  <si>
    <t xml:space="preserve">Повышение эффективности функционирования автомобильных дорог общего пользования на территории поселения;
повышение безопасности дорожного движения на территории поселения.
</t>
  </si>
  <si>
    <t>служба по организации общественной безопасности администрации поселения</t>
  </si>
  <si>
    <t xml:space="preserve">
создание условий для деятельности добровольных формирований населения по охране общественного порядка;
обеспечение безопасности дорожного движения  на автомобильных дорогах местного значения в границах населенных пунктов поселения
</t>
  </si>
  <si>
    <t>Соисполнители: служба по организации  общественной безопасности администрации поселения</t>
  </si>
  <si>
    <t>Совершенствование  системы управления  муниципальным имуществом, повышение эффективности использования и обеспечение сохранности объектов на территории поселения</t>
  </si>
  <si>
    <t>Создание в поселении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</si>
  <si>
    <t xml:space="preserve">отдел документационной и общей работы администрации поселения;
отдел благоустройства, муниципального имущества и землепользования администрации поселени
</t>
  </si>
  <si>
    <t>Улучшение качества использования энергетических ресурсов.</t>
  </si>
  <si>
    <t>нет</t>
  </si>
  <si>
    <t>2014 - 2019</t>
  </si>
  <si>
    <t>"Благоустройство и озеленение городского поселения Излучинск на 2014 - 2019 годы"</t>
  </si>
  <si>
    <t>"Развитие муниципальной службы в городском поселении Излучинск на 2015 - 2019 годы"</t>
  </si>
  <si>
    <t>2015 - 2019</t>
  </si>
  <si>
    <t>2014-2019</t>
  </si>
  <si>
    <t>"Организация работы с детьми и молодежью в городском поселении Излучинск на 2014-2019 годы"</t>
  </si>
  <si>
    <t>"Развитие транспортной системы и повышение безопасности дорожного движения на территории городского поселения Излучинск на 2014-2019 годы"</t>
  </si>
  <si>
    <t>"Профилактика экстремизма, гармонизация межэтнических и межкультурных отношений на территории городского поселения Излучинск на 2014 - 2019 годы"</t>
  </si>
  <si>
    <t>"Профилактика правонарушений  в сфере общественного порядка на территории городского поселения Излучинск на 2014-2019 годы"</t>
  </si>
  <si>
    <t>"Управление муниципальным имуществом  на территории городского поселения Излучинск на 2014 - 2019 годы"</t>
  </si>
  <si>
    <t>"Энергосбережение и повышение энергетической эффективности на  территории городского поселения Излучинск на 2014-2019  годы"</t>
  </si>
  <si>
    <t>"Развитие жилищно-коммунального комплекса  на  территории городского поселения Излучинск на 2015-2019  годы"</t>
  </si>
  <si>
    <t>2015-2019</t>
  </si>
  <si>
    <t>«Об обеспечении безопасных условий жизнедеятельности населения на территории поселения на 2017–2019 годы»</t>
  </si>
  <si>
    <t>2017-2019</t>
  </si>
  <si>
    <t xml:space="preserve">Постановление администрации  г.п. Излучинск от 11. 03. 2014 № 81; от 09.12.2014 № 445; от 10.04.2015 № 116; от 30.09.2015 № 351; от 31.12.2015 № 552;  от 16.03.2016 № 107; от 07.09.2016 № 537; от 06.12.2016 № 763; от 13.12.2016 № 819; от 30.12.2016 № 878; от 16.06.2017 № 354  </t>
  </si>
  <si>
    <t xml:space="preserve">отдел документационной                  и общей работы администра-ции поселения; 
отдел муниципального кон-троля и правового обеспече-ния администрации поселения:
отдел полиции № 1 МО МВД России по Нижневар-товскому району (по согласо-ванию);
ОГИБДД ОМВД России "Нижневартовский" (по согласованию);
организации и учреждения независимо от ведомственной принадлежности и форм          собственности, осуществляю-щие свою деятельность на территории поселения (далее – организации) (по согласова-нию)
</t>
  </si>
  <si>
    <t>Постановление администрации г. п. Излучинск от 16. 12. 2014 № 472; от 18.04.2016 № 236; от 28.07.2016 № 450; от 06.12.2016 № 759; от 12.01.2017 № 18 ; от 22.11.2017 № 673</t>
  </si>
  <si>
    <t>Постановление  администрации  г. п. Излучинск от 16.12.2013 № 342; от 25.03.2016 № 123; от 28.09.2016 № 579; от 06.12.2016 № 768; от 08.12.2016 № 797 , от 22.11.2017 № 672; от 08.12.2017 № 724</t>
  </si>
  <si>
    <t>Постановление  администрации        гп. Излучинск              от 19. 03. 2014 № 90; от 17.04.2015 № 113; от 30.06.2016 № 396; от 19.10.2016 № 636; от  06.12.2016 № 766; от 16.02.2017 № 75; от 01.12.2017 № 694</t>
  </si>
  <si>
    <t>развитие системы обеспечения      пожарной безопасности на территории        поселения;   минимизация социального и экономического ущерба наносимого населению от происшествий на водных объектах, расположенных на территории поселения; снижение рисков и смягчение последствий в случае угрозы возникновения опасностей при военных конфликтах или вследствие этих конфликтов, при чрезвычайных ситуациях природного и техногенного характера</t>
  </si>
  <si>
    <t xml:space="preserve">Постановление  администрации  г. п. Излучинск  от 20. 03. 2014 № 95,  08.12.2014 № 444; от 26.03.2015 № 98; от 02.10.2015 № 355; от 31.12.2015 № 549;  от 09.03.2016 № 84; от 19.10.2016 № 635; от 30.11.2016 № 740; от 06.12.2016 № 767; от 30.03.2017 № 183;  от 10.04.2017 № 217; от 19.12.2017 № 756
</t>
  </si>
  <si>
    <t>Постановление  администрации гп. Излучинск от 24. 03. 2014 № 99, от 12.12.2014 № 464; от 20.05.2015 № 180; от 17.11.2015 № 445; от  31.12.2015 № 550; от 18.03.2016 № 109; от 06.09.2016 № 532; от 06.12.2016 № 762: от 08.12.2016 № 790; от 30.12.2016 № 887; от 18.07.2017 № 422; от 25.10.2017 № 610; от 09.11.2017 № 635; от 11.12.2017 № 729</t>
  </si>
  <si>
    <t>Постановление  администрации гп. Излучинск  от 09.06.2015 № 219; от 04.12.2015 № 492; от 21.03.2016 № 114; от 06.09.2016 № 533; от 06.12.2016 № 764; от 07.12.2016 № 775; от 30.12.2016 № 885; от 31.08.2017 № 514 ; от 09.11.2017 № 636; от 21.11.2017 № 656; от 11.12.2017 № 728</t>
  </si>
  <si>
    <r>
      <t>Постановление  администрации г. п. Излучинск  от 16.12.2013 № 339,от 22.09.2014 № 336, от 12.12.2014 № 466; от 25.06.2015 № 242; от 29.12.2015 № 544; от 25.03.2016 № 127; от 02.09.2016 № 523; от 06.12.2016 № 769; от 08.12.2016 № 789</t>
    </r>
    <r>
      <rPr>
        <b/>
        <u val="single"/>
        <sz val="6"/>
        <rFont val="Times New Roman"/>
        <family val="1"/>
      </rPr>
      <t>;</t>
    </r>
    <r>
      <rPr>
        <b/>
        <sz val="6"/>
        <rFont val="Times New Roman"/>
        <family val="1"/>
      </rPr>
      <t xml:space="preserve"> от 30.12.2016 № 886; от 16.05.2017 № 293; от 31.10.2017  № 616; от 15.11.2017 № 646; от 21.11.2017  № 655; от 11.12.2017 № 730</t>
    </r>
  </si>
  <si>
    <t>Постановление  администрации гп. Излучинск от 16. 12. 2013 № 343, от 17.10.2014 № 374; от 12.12.2014 № 463; от 04.06.2015 № 206; от 20.11.2015 № 457; от 29.12.2015 № 543; от 18.03.2016 № 112; от 30.08.2016 № 519; от 06.12.2016 № 761; от 16.12.2016 № 836; от 30.12.2016 № 888; от 24.05.2017 № 309, от 31.10.2017 № 615; от 21.11.2017 № 657</t>
  </si>
  <si>
    <t>Постановление  администрации гп. Излучинск от 09.12.2016 № 815; от 24.07.2017 № 431; от 28.09.2017 № 550, от 01.12.2017 № 693; от 20.12.2017 № 758</t>
  </si>
  <si>
    <t xml:space="preserve">Реестр муниципальных программ городского поселения Излучинск </t>
  </si>
  <si>
    <t>(2017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</si>
</sst>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u val="single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justify" vertical="center" wrapText="1"/>
    </xf>
    <xf numFmtId="0" fontId="1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3" fontId="8" fillId="33" borderId="13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/>
    </xf>
    <xf numFmtId="3" fontId="10" fillId="33" borderId="16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3" fontId="9" fillId="33" borderId="18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4" fillId="33" borderId="12" xfId="0" applyNumberFormat="1" applyFont="1" applyFill="1" applyBorder="1" applyAlignment="1">
      <alignment horizontal="justify" vertical="center"/>
    </xf>
    <xf numFmtId="3" fontId="4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 vertical="center" wrapText="1"/>
    </xf>
    <xf numFmtId="172" fontId="10" fillId="33" borderId="15" xfId="0" applyNumberFormat="1" applyFont="1" applyFill="1" applyBorder="1" applyAlignment="1">
      <alignment horizontal="justify" vertical="center" wrapText="1"/>
    </xf>
    <xf numFmtId="172" fontId="10" fillId="33" borderId="16" xfId="0" applyNumberFormat="1" applyFont="1" applyFill="1" applyBorder="1" applyAlignment="1">
      <alignment horizontal="justify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left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172" fontId="8" fillId="33" borderId="15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 shrinkToFit="1"/>
    </xf>
    <xf numFmtId="172" fontId="10" fillId="33" borderId="11" xfId="0" applyNumberFormat="1" applyFont="1" applyFill="1" applyBorder="1" applyAlignment="1">
      <alignment horizontal="justify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172" fontId="8" fillId="33" borderId="16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justify" vertical="center" wrapText="1"/>
    </xf>
    <xf numFmtId="0" fontId="10" fillId="33" borderId="19" xfId="0" applyFont="1" applyFill="1" applyBorder="1" applyAlignment="1">
      <alignment horizontal="justify" vertical="center" wrapText="1"/>
    </xf>
    <xf numFmtId="0" fontId="10" fillId="33" borderId="12" xfId="0" applyFont="1" applyFill="1" applyBorder="1" applyAlignment="1">
      <alignment horizontal="justify" vertical="center" wrapText="1"/>
    </xf>
    <xf numFmtId="0" fontId="10" fillId="33" borderId="15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07"/>
  <sheetViews>
    <sheetView tabSelected="1" zoomScale="130" zoomScaleNormal="130" zoomScalePageLayoutView="0" workbookViewId="0" topLeftCell="A94">
      <selection activeCell="G82" sqref="G82:G84"/>
    </sheetView>
  </sheetViews>
  <sheetFormatPr defaultColWidth="9.33203125" defaultRowHeight="12.75"/>
  <cols>
    <col min="1" max="1" width="3.16015625" style="6" customWidth="1"/>
    <col min="2" max="2" width="4.33203125" style="6" customWidth="1"/>
    <col min="3" max="3" width="10" style="6" hidden="1" customWidth="1"/>
    <col min="4" max="4" width="18.5" style="6" customWidth="1"/>
    <col min="5" max="5" width="15" style="6" customWidth="1"/>
    <col min="6" max="6" width="8" style="6" customWidth="1"/>
    <col min="7" max="7" width="19.66015625" style="6" customWidth="1"/>
    <col min="8" max="8" width="29.5" style="7" customWidth="1"/>
    <col min="9" max="9" width="9.16015625" style="6" customWidth="1"/>
    <col min="10" max="10" width="9" style="6" customWidth="1"/>
    <col min="11" max="11" width="8" style="8" customWidth="1"/>
    <col min="12" max="12" width="4.83203125" style="6" customWidth="1"/>
    <col min="13" max="13" width="6.16015625" style="6" customWidth="1"/>
    <col min="14" max="14" width="8" style="8" customWidth="1"/>
    <col min="15" max="15" width="7.33203125" style="6" customWidth="1"/>
    <col min="16" max="17" width="7.66015625" style="6" customWidth="1"/>
    <col min="18" max="18" width="8.16015625" style="6" customWidth="1"/>
    <col min="19" max="19" width="8.83203125" style="6" customWidth="1"/>
    <col min="20" max="20" width="5.5" style="6" customWidth="1"/>
    <col min="21" max="21" width="5.83203125" style="6" customWidth="1"/>
    <col min="22" max="16384" width="9.33203125" style="3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spans="2:15" ht="16.5" hidden="1">
      <c r="B8" s="76" t="s">
        <v>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9"/>
      <c r="N8" s="10"/>
      <c r="O8" s="11"/>
    </row>
    <row r="9" ht="15.75" hidden="1"/>
    <row r="12" spans="2:21" ht="18.75" customHeight="1">
      <c r="B12" s="78" t="s">
        <v>77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2:15" ht="15.75" hidden="1">
      <c r="B13" s="11"/>
      <c r="C13" s="11"/>
      <c r="D13" s="11"/>
      <c r="E13" s="12"/>
      <c r="F13" s="11"/>
      <c r="G13" s="11"/>
      <c r="I13" s="11"/>
      <c r="J13" s="11"/>
      <c r="L13" s="11"/>
      <c r="M13" s="11"/>
      <c r="O13" s="11"/>
    </row>
    <row r="14" spans="2:15" ht="15.75" hidden="1">
      <c r="B14" s="11"/>
      <c r="C14" s="80" t="s">
        <v>1</v>
      </c>
      <c r="D14" s="80"/>
      <c r="E14" s="80"/>
      <c r="F14" s="80"/>
      <c r="G14" s="13"/>
      <c r="H14" s="14"/>
      <c r="I14" s="11"/>
      <c r="J14" s="11"/>
      <c r="L14" s="81" t="s">
        <v>4</v>
      </c>
      <c r="M14" s="81"/>
      <c r="N14" s="81"/>
      <c r="O14" s="81"/>
    </row>
    <row r="15" spans="2:15" ht="15.75" hidden="1">
      <c r="B15" s="11"/>
      <c r="C15" s="82" t="s">
        <v>2</v>
      </c>
      <c r="D15" s="82"/>
      <c r="E15" s="82"/>
      <c r="F15" s="82"/>
      <c r="G15" s="15"/>
      <c r="H15" s="16"/>
      <c r="I15" s="11"/>
      <c r="J15" s="11"/>
      <c r="L15" s="11"/>
      <c r="M15" s="11"/>
      <c r="O15" s="11"/>
    </row>
    <row r="16" spans="2:15" ht="15.75" hidden="1">
      <c r="B16" s="11"/>
      <c r="C16" s="11"/>
      <c r="D16" s="11"/>
      <c r="E16" s="11"/>
      <c r="F16" s="11"/>
      <c r="G16" s="11"/>
      <c r="I16" s="11"/>
      <c r="J16" s="11"/>
      <c r="L16" s="11"/>
      <c r="M16" s="11"/>
      <c r="O16" s="11"/>
    </row>
    <row r="17" spans="2:15" ht="18.75" hidden="1">
      <c r="B17" s="11"/>
      <c r="C17" s="11"/>
      <c r="D17" s="11"/>
      <c r="E17" s="17"/>
      <c r="F17" s="11"/>
      <c r="G17" s="11"/>
      <c r="I17" s="11"/>
      <c r="J17" s="11"/>
      <c r="L17" s="11"/>
      <c r="M17" s="11"/>
      <c r="O17" s="11"/>
    </row>
    <row r="18" spans="2:16" ht="15.75" customHeight="1">
      <c r="B18" s="11"/>
      <c r="C18" s="11"/>
      <c r="D18" s="11"/>
      <c r="E18" s="17"/>
      <c r="F18" s="83" t="s">
        <v>78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2:15" ht="13.5" customHeight="1">
      <c r="B19" s="11"/>
      <c r="C19" s="11"/>
      <c r="D19" s="11"/>
      <c r="E19" s="17"/>
      <c r="F19" s="11"/>
      <c r="G19" s="11"/>
      <c r="I19" s="11"/>
      <c r="J19" s="11"/>
      <c r="L19" s="11"/>
      <c r="M19" s="11"/>
      <c r="O19" s="11"/>
    </row>
    <row r="20" spans="2:21" ht="11.25" customHeight="1">
      <c r="B20" s="84" t="s">
        <v>5</v>
      </c>
      <c r="C20" s="84" t="s">
        <v>0</v>
      </c>
      <c r="D20" s="87" t="s">
        <v>19</v>
      </c>
      <c r="E20" s="87" t="s">
        <v>23</v>
      </c>
      <c r="F20" s="87" t="s">
        <v>15</v>
      </c>
      <c r="G20" s="87" t="s">
        <v>14</v>
      </c>
      <c r="H20" s="87" t="s">
        <v>13</v>
      </c>
      <c r="I20" s="90" t="s">
        <v>29</v>
      </c>
      <c r="J20" s="91"/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3"/>
    </row>
    <row r="21" spans="2:21" ht="27.75" customHeight="1">
      <c r="B21" s="85"/>
      <c r="C21" s="86"/>
      <c r="D21" s="85"/>
      <c r="E21" s="88"/>
      <c r="F21" s="88"/>
      <c r="G21" s="88"/>
      <c r="H21" s="88"/>
      <c r="I21" s="94" t="s">
        <v>16</v>
      </c>
      <c r="J21" s="90" t="s">
        <v>6</v>
      </c>
      <c r="K21" s="93"/>
      <c r="L21" s="90" t="s">
        <v>9</v>
      </c>
      <c r="M21" s="93"/>
      <c r="N21" s="90" t="s">
        <v>10</v>
      </c>
      <c r="O21" s="93"/>
      <c r="P21" s="90" t="s">
        <v>25</v>
      </c>
      <c r="Q21" s="93"/>
      <c r="R21" s="90" t="s">
        <v>11</v>
      </c>
      <c r="S21" s="95"/>
      <c r="T21" s="90" t="s">
        <v>12</v>
      </c>
      <c r="U21" s="95"/>
    </row>
    <row r="22" spans="2:21" ht="30" customHeight="1">
      <c r="B22" s="86"/>
      <c r="C22" s="18">
        <v>2</v>
      </c>
      <c r="D22" s="86"/>
      <c r="E22" s="89"/>
      <c r="F22" s="89"/>
      <c r="G22" s="89"/>
      <c r="H22" s="89"/>
      <c r="I22" s="89"/>
      <c r="J22" s="19" t="s">
        <v>7</v>
      </c>
      <c r="K22" s="19" t="s">
        <v>8</v>
      </c>
      <c r="L22" s="19" t="s">
        <v>7</v>
      </c>
      <c r="M22" s="19" t="s">
        <v>8</v>
      </c>
      <c r="N22" s="19" t="s">
        <v>7</v>
      </c>
      <c r="O22" s="20" t="s">
        <v>8</v>
      </c>
      <c r="P22" s="21" t="s">
        <v>7</v>
      </c>
      <c r="Q22" s="21" t="s">
        <v>8</v>
      </c>
      <c r="R22" s="21" t="s">
        <v>7</v>
      </c>
      <c r="S22" s="22" t="s">
        <v>8</v>
      </c>
      <c r="T22" s="21" t="s">
        <v>7</v>
      </c>
      <c r="U22" s="21" t="s">
        <v>8</v>
      </c>
    </row>
    <row r="23" spans="1:21" s="2" customFormat="1" ht="11.25" customHeight="1">
      <c r="A23" s="23"/>
      <c r="B23" s="24">
        <v>1</v>
      </c>
      <c r="C23" s="25" t="e">
        <f>C25+#REF!</f>
        <v>#REF!</v>
      </c>
      <c r="D23" s="26">
        <v>2</v>
      </c>
      <c r="E23" s="27">
        <v>3</v>
      </c>
      <c r="F23" s="28">
        <v>4</v>
      </c>
      <c r="G23" s="29">
        <v>5</v>
      </c>
      <c r="H23" s="30">
        <v>6</v>
      </c>
      <c r="I23" s="28">
        <v>7</v>
      </c>
      <c r="J23" s="27">
        <v>8</v>
      </c>
      <c r="K23" s="30">
        <v>9</v>
      </c>
      <c r="L23" s="28">
        <v>10</v>
      </c>
      <c r="M23" s="28">
        <v>11</v>
      </c>
      <c r="N23" s="30">
        <v>12</v>
      </c>
      <c r="O23" s="28">
        <v>13</v>
      </c>
      <c r="P23" s="31">
        <v>14</v>
      </c>
      <c r="Q23" s="31">
        <v>15</v>
      </c>
      <c r="R23" s="31">
        <v>16</v>
      </c>
      <c r="S23" s="32">
        <v>17</v>
      </c>
      <c r="T23" s="31">
        <v>18</v>
      </c>
      <c r="U23" s="31">
        <v>19</v>
      </c>
    </row>
    <row r="24" spans="1:21" s="2" customFormat="1" ht="10.5" customHeight="1" hidden="1">
      <c r="A24" s="23"/>
      <c r="B24" s="84">
        <v>1</v>
      </c>
      <c r="C24" s="33"/>
      <c r="D24" s="96" t="s">
        <v>26</v>
      </c>
      <c r="E24" s="98" t="s">
        <v>31</v>
      </c>
      <c r="F24" s="100" t="s">
        <v>21</v>
      </c>
      <c r="G24" s="34" t="s">
        <v>17</v>
      </c>
      <c r="H24" s="102" t="s">
        <v>27</v>
      </c>
      <c r="I24" s="98" t="s">
        <v>20</v>
      </c>
      <c r="J24" s="108">
        <f>J26+J27+J28</f>
        <v>668.2</v>
      </c>
      <c r="K24" s="108">
        <f aca="true" t="shared" si="0" ref="K24:U24">K26+K27+K28</f>
        <v>659.68</v>
      </c>
      <c r="L24" s="108">
        <f t="shared" si="0"/>
        <v>0</v>
      </c>
      <c r="M24" s="108">
        <f t="shared" si="0"/>
        <v>0</v>
      </c>
      <c r="N24" s="108">
        <f t="shared" si="0"/>
        <v>0</v>
      </c>
      <c r="O24" s="108">
        <f t="shared" si="0"/>
        <v>0</v>
      </c>
      <c r="P24" s="108">
        <f t="shared" si="0"/>
        <v>598.2</v>
      </c>
      <c r="Q24" s="108">
        <f t="shared" si="0"/>
        <v>589.677</v>
      </c>
      <c r="R24" s="108">
        <f t="shared" si="0"/>
        <v>70</v>
      </c>
      <c r="S24" s="108">
        <f t="shared" si="0"/>
        <v>70</v>
      </c>
      <c r="T24" s="108">
        <f t="shared" si="0"/>
        <v>0</v>
      </c>
      <c r="U24" s="108">
        <f t="shared" si="0"/>
        <v>0</v>
      </c>
    </row>
    <row r="25" spans="1:21" s="1" customFormat="1" ht="7.5" customHeight="1" hidden="1">
      <c r="A25" s="35"/>
      <c r="B25" s="85"/>
      <c r="C25" s="36">
        <f>SUM(C31:C45)</f>
        <v>2598</v>
      </c>
      <c r="D25" s="97"/>
      <c r="E25" s="99"/>
      <c r="F25" s="101"/>
      <c r="G25" s="105" t="s">
        <v>32</v>
      </c>
      <c r="H25" s="103"/>
      <c r="I25" s="104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</row>
    <row r="26" spans="1:21" s="1" customFormat="1" ht="29.25" customHeight="1" hidden="1">
      <c r="A26" s="35"/>
      <c r="B26" s="85"/>
      <c r="C26" s="36"/>
      <c r="D26" s="97"/>
      <c r="E26" s="99"/>
      <c r="F26" s="101"/>
      <c r="G26" s="105"/>
      <c r="H26" s="103"/>
      <c r="I26" s="37">
        <v>2014</v>
      </c>
      <c r="J26" s="38">
        <v>35</v>
      </c>
      <c r="K26" s="38">
        <v>35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35</v>
      </c>
      <c r="S26" s="38">
        <v>35</v>
      </c>
      <c r="T26" s="38">
        <v>0</v>
      </c>
      <c r="U26" s="38">
        <v>0</v>
      </c>
    </row>
    <row r="27" spans="1:21" s="1" customFormat="1" ht="12.75" customHeight="1" hidden="1">
      <c r="A27" s="35"/>
      <c r="B27" s="85"/>
      <c r="C27" s="36"/>
      <c r="D27" s="97"/>
      <c r="E27" s="99"/>
      <c r="F27" s="101"/>
      <c r="G27" s="39" t="s">
        <v>22</v>
      </c>
      <c r="H27" s="103"/>
      <c r="I27" s="40">
        <v>2015</v>
      </c>
      <c r="J27" s="38">
        <v>633.2</v>
      </c>
      <c r="K27" s="38">
        <v>624.68</v>
      </c>
      <c r="L27" s="38">
        <v>0</v>
      </c>
      <c r="M27" s="38">
        <v>0</v>
      </c>
      <c r="N27" s="38">
        <v>0</v>
      </c>
      <c r="O27" s="38">
        <v>0</v>
      </c>
      <c r="P27" s="38">
        <v>598.2</v>
      </c>
      <c r="Q27" s="38">
        <v>589.677</v>
      </c>
      <c r="R27" s="38">
        <v>35</v>
      </c>
      <c r="S27" s="38">
        <v>35</v>
      </c>
      <c r="T27" s="38">
        <v>0</v>
      </c>
      <c r="U27" s="38">
        <v>0</v>
      </c>
    </row>
    <row r="28" spans="1:21" s="1" customFormat="1" ht="38.25" customHeight="1" hidden="1">
      <c r="A28" s="35"/>
      <c r="B28" s="85"/>
      <c r="C28" s="41"/>
      <c r="D28" s="97"/>
      <c r="E28" s="99"/>
      <c r="F28" s="101"/>
      <c r="G28" s="42" t="s">
        <v>33</v>
      </c>
      <c r="H28" s="103"/>
      <c r="I28" s="106">
        <v>2016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</row>
    <row r="29" spans="1:21" s="1" customFormat="1" ht="32.25" customHeight="1" hidden="1">
      <c r="A29" s="35"/>
      <c r="B29" s="85"/>
      <c r="C29" s="41"/>
      <c r="D29" s="97"/>
      <c r="E29" s="99"/>
      <c r="F29" s="101"/>
      <c r="G29" s="42" t="s">
        <v>24</v>
      </c>
      <c r="H29" s="103"/>
      <c r="I29" s="107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s="1" customFormat="1" ht="3.75" customHeight="1" hidden="1">
      <c r="A30" s="35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</row>
    <row r="31" spans="2:21" ht="21" customHeight="1">
      <c r="B31" s="84">
        <v>1</v>
      </c>
      <c r="C31" s="43"/>
      <c r="D31" s="115" t="s">
        <v>51</v>
      </c>
      <c r="E31" s="116" t="s">
        <v>74</v>
      </c>
      <c r="F31" s="117" t="s">
        <v>50</v>
      </c>
      <c r="G31" s="44" t="s">
        <v>17</v>
      </c>
      <c r="H31" s="102" t="s">
        <v>35</v>
      </c>
      <c r="I31" s="119" t="s">
        <v>50</v>
      </c>
      <c r="J31" s="108">
        <f>J33+J34+J35+J36+J37+J38</f>
        <v>156739.6954</v>
      </c>
      <c r="K31" s="108">
        <f>K33+K34+K35+K37</f>
        <v>68663.45072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f>R33+R34+R35+R36+R37+R38</f>
        <v>156433.9454</v>
      </c>
      <c r="S31" s="108">
        <f>S33+S34+S35+S37</f>
        <v>68663.45072</v>
      </c>
      <c r="T31" s="108">
        <v>0</v>
      </c>
      <c r="U31" s="108">
        <v>0</v>
      </c>
    </row>
    <row r="32" spans="2:21" ht="3.75" customHeight="1">
      <c r="B32" s="85"/>
      <c r="C32" s="45">
        <v>299</v>
      </c>
      <c r="D32" s="115"/>
      <c r="E32" s="116"/>
      <c r="F32" s="117"/>
      <c r="G32" s="105" t="s">
        <v>34</v>
      </c>
      <c r="H32" s="103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36" customHeight="1">
      <c r="B33" s="85"/>
      <c r="C33" s="45"/>
      <c r="D33" s="115"/>
      <c r="E33" s="116"/>
      <c r="F33" s="117"/>
      <c r="G33" s="105"/>
      <c r="H33" s="103"/>
      <c r="I33" s="46">
        <v>2014</v>
      </c>
      <c r="J33" s="38">
        <v>3569.183</v>
      </c>
      <c r="K33" s="38">
        <v>3395.206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3569.183</v>
      </c>
      <c r="S33" s="38">
        <v>3395.206</v>
      </c>
      <c r="T33" s="38">
        <v>0</v>
      </c>
      <c r="U33" s="38">
        <v>0</v>
      </c>
    </row>
    <row r="34" spans="2:21" ht="18" customHeight="1">
      <c r="B34" s="85"/>
      <c r="C34" s="45"/>
      <c r="D34" s="115"/>
      <c r="E34" s="116"/>
      <c r="F34" s="117"/>
      <c r="G34" s="42"/>
      <c r="H34" s="103"/>
      <c r="I34" s="46">
        <v>2015</v>
      </c>
      <c r="J34" s="38">
        <v>25182.66</v>
      </c>
      <c r="K34" s="38">
        <v>22659.31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25182.66</v>
      </c>
      <c r="S34" s="38">
        <v>22659.31</v>
      </c>
      <c r="T34" s="38">
        <v>0</v>
      </c>
      <c r="U34" s="38">
        <v>0</v>
      </c>
    </row>
    <row r="35" spans="2:21" ht="9.75" customHeight="1">
      <c r="B35" s="85"/>
      <c r="C35" s="45"/>
      <c r="D35" s="115"/>
      <c r="E35" s="116"/>
      <c r="F35" s="117"/>
      <c r="G35" s="39" t="s">
        <v>18</v>
      </c>
      <c r="H35" s="103"/>
      <c r="I35" s="46">
        <v>2016</v>
      </c>
      <c r="J35" s="38">
        <f>R35</f>
        <v>45172.4284</v>
      </c>
      <c r="K35" s="38">
        <f>S35</f>
        <v>42608.93472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45172.4284</v>
      </c>
      <c r="S35" s="38">
        <f>42608.93472</f>
        <v>42608.93472</v>
      </c>
      <c r="T35" s="38">
        <v>0</v>
      </c>
      <c r="U35" s="38">
        <v>0</v>
      </c>
    </row>
    <row r="36" spans="2:21" ht="9.75" customHeight="1">
      <c r="B36" s="85"/>
      <c r="C36" s="45"/>
      <c r="D36" s="115"/>
      <c r="E36" s="116"/>
      <c r="F36" s="117"/>
      <c r="G36" s="39"/>
      <c r="H36" s="103"/>
      <c r="I36" s="46">
        <v>2017</v>
      </c>
      <c r="J36" s="47">
        <f>R36+P36</f>
        <v>40231.08</v>
      </c>
      <c r="K36" s="47">
        <f>Q36+S36</f>
        <v>26274.293999999998</v>
      </c>
      <c r="L36" s="47">
        <v>0</v>
      </c>
      <c r="M36" s="47">
        <v>0</v>
      </c>
      <c r="N36" s="47">
        <v>0</v>
      </c>
      <c r="O36" s="47">
        <v>0</v>
      </c>
      <c r="P36" s="47">
        <v>305.75</v>
      </c>
      <c r="Q36" s="47">
        <v>300.764</v>
      </c>
      <c r="R36" s="47">
        <v>39925.33</v>
      </c>
      <c r="S36" s="47">
        <v>25973.53</v>
      </c>
      <c r="T36" s="47">
        <v>0</v>
      </c>
      <c r="U36" s="47">
        <v>0</v>
      </c>
    </row>
    <row r="37" spans="2:21" ht="27.75" customHeight="1">
      <c r="B37" s="85"/>
      <c r="C37" s="45"/>
      <c r="D37" s="115"/>
      <c r="E37" s="116"/>
      <c r="F37" s="117"/>
      <c r="G37" s="39"/>
      <c r="H37" s="103"/>
      <c r="I37" s="46">
        <v>2018</v>
      </c>
      <c r="J37" s="48">
        <f>R37</f>
        <v>21542.172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21542.172</v>
      </c>
      <c r="S37" s="48">
        <v>0</v>
      </c>
      <c r="T37" s="48">
        <v>0</v>
      </c>
      <c r="U37" s="48">
        <v>0</v>
      </c>
    </row>
    <row r="38" spans="2:21" ht="55.5" customHeight="1">
      <c r="B38" s="86"/>
      <c r="C38" s="45"/>
      <c r="D38" s="115"/>
      <c r="E38" s="116"/>
      <c r="F38" s="117"/>
      <c r="G38" s="49"/>
      <c r="H38" s="118"/>
      <c r="I38" s="46">
        <v>2019</v>
      </c>
      <c r="J38" s="48">
        <f>R38</f>
        <v>21042.172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21042.172</v>
      </c>
      <c r="S38" s="48">
        <v>0</v>
      </c>
      <c r="T38" s="48">
        <v>0</v>
      </c>
      <c r="U38" s="48">
        <v>0</v>
      </c>
    </row>
    <row r="39" spans="2:21" ht="3.75" customHeigh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4"/>
    </row>
    <row r="40" spans="2:21" ht="16.5" customHeight="1">
      <c r="B40" s="84">
        <v>2</v>
      </c>
      <c r="C40" s="50">
        <v>2299</v>
      </c>
      <c r="D40" s="119" t="s">
        <v>52</v>
      </c>
      <c r="E40" s="87" t="s">
        <v>67</v>
      </c>
      <c r="F40" s="98" t="s">
        <v>53</v>
      </c>
      <c r="G40" s="51" t="s">
        <v>17</v>
      </c>
      <c r="H40" s="102" t="s">
        <v>37</v>
      </c>
      <c r="I40" s="26" t="s">
        <v>53</v>
      </c>
      <c r="J40" s="52">
        <f>J41+J42+J43+J44+J45</f>
        <v>414.09000000000003</v>
      </c>
      <c r="K40" s="52">
        <f aca="true" t="shared" si="1" ref="K40:U40">K41+K42+K43+K45</f>
        <v>248.46</v>
      </c>
      <c r="L40" s="52">
        <f t="shared" si="1"/>
        <v>0</v>
      </c>
      <c r="M40" s="52">
        <f t="shared" si="1"/>
        <v>0</v>
      </c>
      <c r="N40" s="52">
        <f t="shared" si="1"/>
        <v>0</v>
      </c>
      <c r="O40" s="52">
        <f t="shared" si="1"/>
        <v>0</v>
      </c>
      <c r="P40" s="52">
        <f t="shared" si="1"/>
        <v>0</v>
      </c>
      <c r="Q40" s="52">
        <f t="shared" si="1"/>
        <v>0</v>
      </c>
      <c r="R40" s="52">
        <f>R41+R42+R43+R44+R45</f>
        <v>414.09000000000003</v>
      </c>
      <c r="S40" s="52">
        <f>S41+S42+S43+S44+S45</f>
        <v>248.46</v>
      </c>
      <c r="T40" s="52">
        <f t="shared" si="1"/>
        <v>0</v>
      </c>
      <c r="U40" s="52">
        <f t="shared" si="1"/>
        <v>0</v>
      </c>
    </row>
    <row r="41" spans="2:21" ht="40.5" customHeight="1">
      <c r="B41" s="85"/>
      <c r="C41" s="50"/>
      <c r="D41" s="125"/>
      <c r="E41" s="88"/>
      <c r="F41" s="99"/>
      <c r="G41" s="42" t="s">
        <v>36</v>
      </c>
      <c r="H41" s="103"/>
      <c r="I41" s="46">
        <v>2015</v>
      </c>
      <c r="J41" s="38">
        <v>72</v>
      </c>
      <c r="K41" s="38">
        <v>72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72</v>
      </c>
      <c r="S41" s="38">
        <v>72</v>
      </c>
      <c r="T41" s="38">
        <v>0</v>
      </c>
      <c r="U41" s="38">
        <v>0</v>
      </c>
    </row>
    <row r="42" spans="2:21" ht="12.75" customHeight="1">
      <c r="B42" s="85"/>
      <c r="C42" s="50"/>
      <c r="D42" s="125"/>
      <c r="E42" s="88"/>
      <c r="F42" s="99"/>
      <c r="G42" s="105" t="s">
        <v>18</v>
      </c>
      <c r="H42" s="103"/>
      <c r="I42" s="46">
        <v>2016</v>
      </c>
      <c r="J42" s="38">
        <f>R42</f>
        <v>126.09</v>
      </c>
      <c r="K42" s="38">
        <f>S42</f>
        <v>125.99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126.09</v>
      </c>
      <c r="S42" s="38">
        <v>125.99</v>
      </c>
      <c r="T42" s="38">
        <v>0</v>
      </c>
      <c r="U42" s="38">
        <v>0</v>
      </c>
    </row>
    <row r="43" spans="2:21" ht="12.75" customHeight="1">
      <c r="B43" s="85"/>
      <c r="C43" s="50"/>
      <c r="D43" s="125"/>
      <c r="E43" s="88"/>
      <c r="F43" s="99"/>
      <c r="G43" s="105"/>
      <c r="H43" s="103"/>
      <c r="I43" s="46">
        <v>2017</v>
      </c>
      <c r="J43" s="38">
        <v>72</v>
      </c>
      <c r="K43" s="38">
        <f>S43</f>
        <v>50.47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72</v>
      </c>
      <c r="S43" s="38">
        <v>50.47</v>
      </c>
      <c r="T43" s="38">
        <v>0</v>
      </c>
      <c r="U43" s="38">
        <v>0</v>
      </c>
    </row>
    <row r="44" spans="2:21" ht="16.5" customHeight="1">
      <c r="B44" s="85"/>
      <c r="C44" s="50"/>
      <c r="D44" s="125"/>
      <c r="E44" s="88"/>
      <c r="F44" s="99"/>
      <c r="G44" s="105"/>
      <c r="H44" s="103"/>
      <c r="I44" s="46">
        <v>2018</v>
      </c>
      <c r="J44" s="38">
        <v>72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72</v>
      </c>
      <c r="S44" s="38">
        <v>0</v>
      </c>
      <c r="T44" s="38">
        <v>0</v>
      </c>
      <c r="U44" s="38">
        <v>0</v>
      </c>
    </row>
    <row r="45" spans="2:21" ht="16.5" customHeight="1">
      <c r="B45" s="86"/>
      <c r="C45" s="50"/>
      <c r="D45" s="120"/>
      <c r="E45" s="89"/>
      <c r="F45" s="104"/>
      <c r="G45" s="126"/>
      <c r="H45" s="118"/>
      <c r="I45" s="46">
        <v>2019</v>
      </c>
      <c r="J45" s="38">
        <v>72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72</v>
      </c>
      <c r="S45" s="38">
        <v>0</v>
      </c>
      <c r="T45" s="38">
        <v>0</v>
      </c>
      <c r="U45" s="38">
        <v>0</v>
      </c>
    </row>
    <row r="46" spans="2:21" ht="4.5" customHeight="1">
      <c r="B46" s="122"/>
      <c r="C46" s="123"/>
      <c r="D46" s="123"/>
      <c r="E46" s="123"/>
      <c r="F46" s="123"/>
      <c r="G46" s="127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4"/>
    </row>
    <row r="47" spans="2:21" ht="18" customHeight="1">
      <c r="B47" s="84">
        <v>3</v>
      </c>
      <c r="C47" s="43"/>
      <c r="D47" s="128" t="s">
        <v>55</v>
      </c>
      <c r="E47" s="87" t="s">
        <v>68</v>
      </c>
      <c r="F47" s="94" t="s">
        <v>54</v>
      </c>
      <c r="G47" s="53" t="s">
        <v>17</v>
      </c>
      <c r="H47" s="132" t="s">
        <v>39</v>
      </c>
      <c r="I47" s="24" t="s">
        <v>54</v>
      </c>
      <c r="J47" s="52">
        <f>J48+J49+J50+J51+J52+J53</f>
        <v>3111.0000000000005</v>
      </c>
      <c r="K47" s="52">
        <f>K48+K49+K50+K51+K52+K53</f>
        <v>2168.79457</v>
      </c>
      <c r="L47" s="52">
        <f aca="true" t="shared" si="2" ref="L47:U47">L48+L49+L50+L51+L53</f>
        <v>0</v>
      </c>
      <c r="M47" s="52">
        <f t="shared" si="2"/>
        <v>0</v>
      </c>
      <c r="N47" s="52">
        <f t="shared" si="2"/>
        <v>0</v>
      </c>
      <c r="O47" s="52">
        <f t="shared" si="2"/>
        <v>0</v>
      </c>
      <c r="P47" s="52">
        <f t="shared" si="2"/>
        <v>0</v>
      </c>
      <c r="Q47" s="52">
        <f t="shared" si="2"/>
        <v>0</v>
      </c>
      <c r="R47" s="52">
        <f>R48+R49+R50+R51+R52+R53</f>
        <v>3111.0000000000005</v>
      </c>
      <c r="S47" s="52">
        <f>S48+S49+S50+S51+S52+S53</f>
        <v>2168.79457</v>
      </c>
      <c r="T47" s="52">
        <f t="shared" si="2"/>
        <v>0</v>
      </c>
      <c r="U47" s="52">
        <f t="shared" si="2"/>
        <v>0</v>
      </c>
    </row>
    <row r="48" spans="2:21" ht="54.75" customHeight="1">
      <c r="B48" s="85"/>
      <c r="C48" s="43"/>
      <c r="D48" s="129"/>
      <c r="E48" s="88"/>
      <c r="F48" s="130"/>
      <c r="G48" s="54" t="s">
        <v>38</v>
      </c>
      <c r="H48" s="133"/>
      <c r="I48" s="24">
        <v>2014</v>
      </c>
      <c r="J48" s="38">
        <v>415</v>
      </c>
      <c r="K48" s="38">
        <v>381.5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415</v>
      </c>
      <c r="S48" s="38">
        <v>381.5</v>
      </c>
      <c r="T48" s="38">
        <v>0</v>
      </c>
      <c r="U48" s="38">
        <v>0</v>
      </c>
    </row>
    <row r="49" spans="2:21" ht="12.75" customHeight="1">
      <c r="B49" s="85"/>
      <c r="C49" s="43"/>
      <c r="D49" s="129"/>
      <c r="E49" s="88"/>
      <c r="F49" s="130"/>
      <c r="G49" s="54"/>
      <c r="H49" s="133"/>
      <c r="I49" s="24">
        <v>2015</v>
      </c>
      <c r="J49" s="38">
        <v>420</v>
      </c>
      <c r="K49" s="38">
        <v>370.496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420</v>
      </c>
      <c r="S49" s="38">
        <f>K49</f>
        <v>370.496</v>
      </c>
      <c r="T49" s="38">
        <v>0</v>
      </c>
      <c r="U49" s="38">
        <v>0</v>
      </c>
    </row>
    <row r="50" spans="2:21" ht="12.75" customHeight="1">
      <c r="B50" s="85"/>
      <c r="C50" s="43"/>
      <c r="D50" s="129"/>
      <c r="E50" s="88"/>
      <c r="F50" s="130"/>
      <c r="G50" s="54"/>
      <c r="H50" s="133"/>
      <c r="I50" s="24">
        <v>2016</v>
      </c>
      <c r="J50" s="38">
        <f>R50</f>
        <v>1003.1</v>
      </c>
      <c r="K50" s="38">
        <f>S50</f>
        <v>997.6031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1003.1</v>
      </c>
      <c r="S50" s="38">
        <v>997.6031</v>
      </c>
      <c r="T50" s="38">
        <v>0</v>
      </c>
      <c r="U50" s="38">
        <v>0</v>
      </c>
    </row>
    <row r="51" spans="2:21" ht="12.75" customHeight="1">
      <c r="B51" s="85"/>
      <c r="C51" s="43"/>
      <c r="D51" s="129"/>
      <c r="E51" s="88"/>
      <c r="F51" s="130"/>
      <c r="G51" s="54"/>
      <c r="H51" s="133"/>
      <c r="I51" s="24">
        <v>2017</v>
      </c>
      <c r="J51" s="38">
        <v>424.3</v>
      </c>
      <c r="K51" s="38">
        <f>S51</f>
        <v>419.19547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424.3</v>
      </c>
      <c r="S51" s="38">
        <v>419.19547</v>
      </c>
      <c r="T51" s="38">
        <v>0</v>
      </c>
      <c r="U51" s="38">
        <v>0</v>
      </c>
    </row>
    <row r="52" spans="2:21" ht="12" customHeight="1">
      <c r="B52" s="85"/>
      <c r="C52" s="43"/>
      <c r="D52" s="129"/>
      <c r="E52" s="88"/>
      <c r="F52" s="130"/>
      <c r="G52" s="54" t="s">
        <v>18</v>
      </c>
      <c r="H52" s="133"/>
      <c r="I52" s="24">
        <v>2018</v>
      </c>
      <c r="J52" s="38">
        <v>424.3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424.3</v>
      </c>
      <c r="S52" s="38">
        <v>0</v>
      </c>
      <c r="T52" s="38">
        <v>0</v>
      </c>
      <c r="U52" s="38">
        <v>0</v>
      </c>
    </row>
    <row r="53" spans="2:21" ht="12" customHeight="1">
      <c r="B53" s="86"/>
      <c r="C53" s="43"/>
      <c r="D53" s="114"/>
      <c r="E53" s="89"/>
      <c r="F53" s="131"/>
      <c r="G53" s="55"/>
      <c r="H53" s="134"/>
      <c r="I53" s="24">
        <v>2019</v>
      </c>
      <c r="J53" s="38">
        <v>424.3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424.3</v>
      </c>
      <c r="S53" s="38">
        <v>0</v>
      </c>
      <c r="T53" s="38">
        <v>0</v>
      </c>
      <c r="U53" s="38">
        <v>0</v>
      </c>
    </row>
    <row r="54" spans="2:21" ht="4.5" customHeight="1">
      <c r="B54" s="56"/>
      <c r="C54" s="43"/>
      <c r="D54" s="43"/>
      <c r="E54" s="43"/>
      <c r="F54" s="43"/>
      <c r="G54" s="57"/>
      <c r="H54" s="58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59"/>
    </row>
    <row r="55" spans="1:21" ht="0.75" customHeight="1">
      <c r="A55" s="60"/>
      <c r="B55" s="61"/>
      <c r="C55" s="62"/>
      <c r="D55" s="63"/>
      <c r="E55" s="63"/>
      <c r="F55" s="64"/>
      <c r="G55" s="65"/>
      <c r="H55" s="66"/>
      <c r="I55" s="64"/>
      <c r="J55" s="64"/>
      <c r="K55" s="67"/>
      <c r="L55" s="64"/>
      <c r="M55" s="64"/>
      <c r="N55" s="67"/>
      <c r="O55" s="64"/>
      <c r="P55" s="63"/>
      <c r="Q55" s="63"/>
      <c r="R55" s="63"/>
      <c r="S55" s="63"/>
      <c r="T55" s="63"/>
      <c r="U55" s="63"/>
    </row>
    <row r="56" spans="2:23" ht="21" customHeight="1">
      <c r="B56" s="84">
        <v>4</v>
      </c>
      <c r="C56" s="43"/>
      <c r="D56" s="128" t="s">
        <v>56</v>
      </c>
      <c r="E56" s="87" t="s">
        <v>75</v>
      </c>
      <c r="F56" s="94" t="s">
        <v>54</v>
      </c>
      <c r="G56" s="53" t="s">
        <v>17</v>
      </c>
      <c r="H56" s="132" t="s">
        <v>41</v>
      </c>
      <c r="I56" s="24" t="s">
        <v>54</v>
      </c>
      <c r="J56" s="52">
        <f>J57+J58+J59+J60+J61+J62</f>
        <v>116435.681</v>
      </c>
      <c r="K56" s="52">
        <f>SUM(K57:K62)</f>
        <v>78597.37557</v>
      </c>
      <c r="L56" s="52">
        <f>L57+L58+L59+L60+L62</f>
        <v>0</v>
      </c>
      <c r="M56" s="52">
        <f>M57+M58+M59+M60+M62</f>
        <v>0</v>
      </c>
      <c r="N56" s="52">
        <f>SUM(N57:N62)</f>
        <v>8577</v>
      </c>
      <c r="O56" s="52">
        <f>O57+O58+O59+O60+O62</f>
        <v>8577</v>
      </c>
      <c r="P56" s="52">
        <f>SUM(P57:P62)</f>
        <v>24937.787</v>
      </c>
      <c r="Q56" s="52">
        <f>Q57+Q58+Q59+Q60+Q62</f>
        <v>15583.519999999999</v>
      </c>
      <c r="R56" s="52">
        <f>SUM(R57:R62)</f>
        <v>82920.894</v>
      </c>
      <c r="S56" s="52">
        <f>S57+S58+S59+S60+S62</f>
        <v>54436.85557</v>
      </c>
      <c r="T56" s="52">
        <f>T57+T58+T59+T60+T62</f>
        <v>0</v>
      </c>
      <c r="U56" s="52">
        <f>U57+U58+U59+U60+U62</f>
        <v>0</v>
      </c>
      <c r="V56" s="4"/>
      <c r="W56" s="4"/>
    </row>
    <row r="57" spans="2:23" ht="12.75" customHeight="1">
      <c r="B57" s="85"/>
      <c r="C57" s="43"/>
      <c r="D57" s="129"/>
      <c r="E57" s="88"/>
      <c r="F57" s="130"/>
      <c r="G57" s="54"/>
      <c r="H57" s="133"/>
      <c r="I57" s="24">
        <v>2014</v>
      </c>
      <c r="J57" s="38">
        <f>L57+N57+P57+R57</f>
        <v>21676.129999999997</v>
      </c>
      <c r="K57" s="38">
        <f>M57+O57+Q57+S57+U57</f>
        <v>19861.992570000002</v>
      </c>
      <c r="L57" s="38">
        <v>0</v>
      </c>
      <c r="M57" s="38">
        <v>0</v>
      </c>
      <c r="N57" s="38">
        <v>8577</v>
      </c>
      <c r="O57" s="38">
        <v>8577</v>
      </c>
      <c r="P57" s="38">
        <v>0</v>
      </c>
      <c r="Q57" s="38">
        <v>0</v>
      </c>
      <c r="R57" s="38">
        <v>13099.13</v>
      </c>
      <c r="S57" s="38">
        <v>11284.99257</v>
      </c>
      <c r="T57" s="38">
        <v>0</v>
      </c>
      <c r="U57" s="38">
        <v>0</v>
      </c>
      <c r="V57" s="4"/>
      <c r="W57" s="4"/>
    </row>
    <row r="58" spans="2:21" ht="18.75" customHeight="1">
      <c r="B58" s="85"/>
      <c r="C58" s="43"/>
      <c r="D58" s="129"/>
      <c r="E58" s="88"/>
      <c r="F58" s="130"/>
      <c r="G58" s="88" t="s">
        <v>40</v>
      </c>
      <c r="H58" s="133"/>
      <c r="I58" s="24">
        <v>2015</v>
      </c>
      <c r="J58" s="38">
        <v>15811.3</v>
      </c>
      <c r="K58" s="38">
        <v>15811.3</v>
      </c>
      <c r="L58" s="38">
        <v>0</v>
      </c>
      <c r="M58" s="38">
        <v>0</v>
      </c>
      <c r="N58" s="38">
        <v>0</v>
      </c>
      <c r="O58" s="38">
        <v>0</v>
      </c>
      <c r="P58" s="38">
        <v>3189.56</v>
      </c>
      <c r="Q58" s="38">
        <v>3189.56</v>
      </c>
      <c r="R58" s="38">
        <v>12621.74</v>
      </c>
      <c r="S58" s="38">
        <v>12621.74</v>
      </c>
      <c r="T58" s="38">
        <v>0</v>
      </c>
      <c r="U58" s="38">
        <v>0</v>
      </c>
    </row>
    <row r="59" spans="2:21" ht="14.25" customHeight="1">
      <c r="B59" s="85"/>
      <c r="C59" s="43"/>
      <c r="D59" s="129"/>
      <c r="E59" s="88"/>
      <c r="F59" s="130"/>
      <c r="G59" s="88"/>
      <c r="H59" s="133"/>
      <c r="I59" s="24">
        <v>2016</v>
      </c>
      <c r="J59" s="38">
        <f>P59+R59</f>
        <v>24506.479</v>
      </c>
      <c r="K59" s="38">
        <f>Q59+S59</f>
        <v>22886.952</v>
      </c>
      <c r="L59" s="38">
        <v>0</v>
      </c>
      <c r="M59" s="38">
        <v>0</v>
      </c>
      <c r="N59" s="38">
        <v>0</v>
      </c>
      <c r="O59" s="38">
        <v>0</v>
      </c>
      <c r="P59" s="38">
        <v>3343</v>
      </c>
      <c r="Q59" s="38">
        <v>3343</v>
      </c>
      <c r="R59" s="38">
        <v>21163.479</v>
      </c>
      <c r="S59" s="38">
        <v>19543.952</v>
      </c>
      <c r="T59" s="38">
        <v>0</v>
      </c>
      <c r="U59" s="38">
        <v>0</v>
      </c>
    </row>
    <row r="60" spans="2:21" ht="17.25" customHeight="1">
      <c r="B60" s="85"/>
      <c r="C60" s="43"/>
      <c r="D60" s="129"/>
      <c r="E60" s="88"/>
      <c r="F60" s="130"/>
      <c r="G60" s="88"/>
      <c r="H60" s="133"/>
      <c r="I60" s="24">
        <v>2017</v>
      </c>
      <c r="J60" s="38">
        <f>P60+R60</f>
        <v>20333.93</v>
      </c>
      <c r="K60" s="38">
        <f>Q60+S60</f>
        <v>20037.131</v>
      </c>
      <c r="L60" s="38">
        <v>0</v>
      </c>
      <c r="M60" s="38">
        <v>0</v>
      </c>
      <c r="N60" s="38">
        <v>0</v>
      </c>
      <c r="O60" s="38">
        <v>0</v>
      </c>
      <c r="P60" s="38">
        <v>9050.96</v>
      </c>
      <c r="Q60" s="38">
        <v>9050.96</v>
      </c>
      <c r="R60" s="38">
        <v>11282.97</v>
      </c>
      <c r="S60" s="38">
        <v>10986.171</v>
      </c>
      <c r="T60" s="38">
        <v>0</v>
      </c>
      <c r="U60" s="38">
        <v>0</v>
      </c>
    </row>
    <row r="61" spans="2:21" ht="21" customHeight="1">
      <c r="B61" s="85"/>
      <c r="C61" s="43"/>
      <c r="D61" s="129"/>
      <c r="E61" s="88"/>
      <c r="F61" s="130"/>
      <c r="G61" s="54" t="s">
        <v>18</v>
      </c>
      <c r="H61" s="133"/>
      <c r="I61" s="24">
        <v>2018</v>
      </c>
      <c r="J61" s="38">
        <f>P61+R61</f>
        <v>16962.842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4562.332</v>
      </c>
      <c r="Q61" s="38">
        <v>0</v>
      </c>
      <c r="R61" s="38">
        <v>12400.51</v>
      </c>
      <c r="S61" s="38">
        <v>0</v>
      </c>
      <c r="T61" s="38">
        <v>0</v>
      </c>
      <c r="U61" s="38">
        <v>0</v>
      </c>
    </row>
    <row r="62" spans="2:21" ht="70.5" customHeight="1">
      <c r="B62" s="86"/>
      <c r="C62" s="43"/>
      <c r="D62" s="114"/>
      <c r="E62" s="89"/>
      <c r="F62" s="131"/>
      <c r="G62" s="55"/>
      <c r="H62" s="134"/>
      <c r="I62" s="24">
        <v>2019</v>
      </c>
      <c r="J62" s="38">
        <f>P62+R62</f>
        <v>17145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4791.935</v>
      </c>
      <c r="Q62" s="38">
        <v>0</v>
      </c>
      <c r="R62" s="38">
        <v>12353.065</v>
      </c>
      <c r="S62" s="38">
        <v>0</v>
      </c>
      <c r="T62" s="38">
        <v>0</v>
      </c>
      <c r="U62" s="38">
        <v>0</v>
      </c>
    </row>
    <row r="63" spans="2:21" ht="4.5" customHeight="1">
      <c r="B63" s="56"/>
      <c r="C63" s="43"/>
      <c r="D63" s="43"/>
      <c r="E63" s="43"/>
      <c r="F63" s="43"/>
      <c r="G63" s="68"/>
      <c r="H63" s="58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59"/>
    </row>
    <row r="64" spans="2:22" ht="12.75" customHeight="1">
      <c r="B64" s="84">
        <v>5</v>
      </c>
      <c r="C64" s="43"/>
      <c r="D64" s="128" t="s">
        <v>63</v>
      </c>
      <c r="E64" s="87" t="s">
        <v>76</v>
      </c>
      <c r="F64" s="87" t="s">
        <v>64</v>
      </c>
      <c r="G64" s="53" t="s">
        <v>17</v>
      </c>
      <c r="H64" s="135" t="s">
        <v>70</v>
      </c>
      <c r="I64" s="24" t="s">
        <v>64</v>
      </c>
      <c r="J64" s="52">
        <f aca="true" t="shared" si="3" ref="J64:U64">J65+J66+J67+J68</f>
        <v>5062.49</v>
      </c>
      <c r="K64" s="52">
        <f t="shared" si="3"/>
        <v>2038.432</v>
      </c>
      <c r="L64" s="52">
        <f t="shared" si="3"/>
        <v>0</v>
      </c>
      <c r="M64" s="52">
        <f t="shared" si="3"/>
        <v>0</v>
      </c>
      <c r="N64" s="52">
        <f t="shared" si="3"/>
        <v>0</v>
      </c>
      <c r="O64" s="52">
        <f t="shared" si="3"/>
        <v>0</v>
      </c>
      <c r="P64" s="52">
        <f t="shared" si="3"/>
        <v>0</v>
      </c>
      <c r="Q64" s="52">
        <f t="shared" si="3"/>
        <v>0</v>
      </c>
      <c r="R64" s="52">
        <f t="shared" si="3"/>
        <v>5062.49</v>
      </c>
      <c r="S64" s="52">
        <f t="shared" si="3"/>
        <v>2038.432</v>
      </c>
      <c r="T64" s="52">
        <f t="shared" si="3"/>
        <v>0</v>
      </c>
      <c r="U64" s="52">
        <f t="shared" si="3"/>
        <v>0</v>
      </c>
      <c r="V64" s="4"/>
    </row>
    <row r="65" spans="2:21" ht="27.75" customHeight="1">
      <c r="B65" s="85"/>
      <c r="C65" s="43"/>
      <c r="D65" s="129"/>
      <c r="E65" s="88"/>
      <c r="F65" s="88"/>
      <c r="G65" s="54" t="s">
        <v>42</v>
      </c>
      <c r="H65" s="136"/>
      <c r="I65" s="69">
        <v>2017</v>
      </c>
      <c r="J65" s="38">
        <f>R65</f>
        <v>2075.43</v>
      </c>
      <c r="K65" s="38">
        <f>S65</f>
        <v>2038.432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2075.43</v>
      </c>
      <c r="S65" s="38">
        <v>2038.432</v>
      </c>
      <c r="T65" s="38">
        <v>0</v>
      </c>
      <c r="U65" s="38">
        <v>0</v>
      </c>
    </row>
    <row r="66" spans="2:21" ht="12.75" customHeight="1">
      <c r="B66" s="85"/>
      <c r="C66" s="43"/>
      <c r="D66" s="129"/>
      <c r="E66" s="88"/>
      <c r="F66" s="88"/>
      <c r="G66" s="54" t="s">
        <v>22</v>
      </c>
      <c r="H66" s="136"/>
      <c r="I66" s="69">
        <v>2018</v>
      </c>
      <c r="J66" s="38">
        <f>N66+R66</f>
        <v>1493.53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1493.53</v>
      </c>
      <c r="S66" s="38">
        <v>0</v>
      </c>
      <c r="T66" s="38">
        <v>0</v>
      </c>
      <c r="U66" s="38">
        <v>0</v>
      </c>
    </row>
    <row r="67" spans="2:21" ht="55.5" customHeight="1">
      <c r="B67" s="85"/>
      <c r="C67" s="43"/>
      <c r="D67" s="129"/>
      <c r="E67" s="88"/>
      <c r="F67" s="88"/>
      <c r="G67" s="55" t="s">
        <v>49</v>
      </c>
      <c r="H67" s="136"/>
      <c r="I67" s="69">
        <v>2019</v>
      </c>
      <c r="J67" s="38">
        <f>R67</f>
        <v>1493.53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1493.53</v>
      </c>
      <c r="S67" s="38">
        <v>0</v>
      </c>
      <c r="T67" s="38">
        <v>0</v>
      </c>
      <c r="U67" s="38">
        <v>0</v>
      </c>
    </row>
    <row r="68" spans="2:21" ht="1.5" customHeight="1" hidden="1">
      <c r="B68" s="86"/>
      <c r="C68" s="43"/>
      <c r="D68" s="114"/>
      <c r="E68" s="89"/>
      <c r="F68" s="89"/>
      <c r="G68" s="70"/>
      <c r="H68" s="137"/>
      <c r="I68" s="69"/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</row>
    <row r="69" spans="2:21" ht="4.5" customHeight="1">
      <c r="B69" s="56"/>
      <c r="C69" s="43"/>
      <c r="D69" s="43"/>
      <c r="E69" s="43"/>
      <c r="F69" s="43"/>
      <c r="G69" s="68"/>
      <c r="H69" s="58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59"/>
    </row>
    <row r="70" spans="2:21" ht="12.75" customHeight="1">
      <c r="B70" s="84">
        <v>6</v>
      </c>
      <c r="C70" s="43"/>
      <c r="D70" s="128" t="s">
        <v>57</v>
      </c>
      <c r="E70" s="87" t="s">
        <v>69</v>
      </c>
      <c r="F70" s="87" t="s">
        <v>54</v>
      </c>
      <c r="G70" s="53" t="s">
        <v>17</v>
      </c>
      <c r="H70" s="135" t="s">
        <v>46</v>
      </c>
      <c r="I70" s="24" t="s">
        <v>54</v>
      </c>
      <c r="J70" s="52">
        <f>SUM(J71:J76)</f>
        <v>161.82999999999998</v>
      </c>
      <c r="K70" s="52">
        <f aca="true" t="shared" si="4" ref="K70:S70">SUM(K71:K76)</f>
        <v>98.7435</v>
      </c>
      <c r="L70" s="52">
        <f t="shared" si="4"/>
        <v>0</v>
      </c>
      <c r="M70" s="52">
        <f t="shared" si="4"/>
        <v>0</v>
      </c>
      <c r="N70" s="52">
        <f t="shared" si="4"/>
        <v>0</v>
      </c>
      <c r="O70" s="52">
        <f t="shared" si="4"/>
        <v>0</v>
      </c>
      <c r="P70" s="52">
        <f t="shared" si="4"/>
        <v>0</v>
      </c>
      <c r="Q70" s="52">
        <f t="shared" si="4"/>
        <v>0</v>
      </c>
      <c r="R70" s="52">
        <f t="shared" si="4"/>
        <v>161.82999999999998</v>
      </c>
      <c r="S70" s="52">
        <f t="shared" si="4"/>
        <v>98.7435</v>
      </c>
      <c r="T70" s="52">
        <f>T71+T72+T73+T76</f>
        <v>0</v>
      </c>
      <c r="U70" s="52">
        <f>U71+U72+U73+U76</f>
        <v>0</v>
      </c>
    </row>
    <row r="71" spans="2:23" ht="43.5" customHeight="1">
      <c r="B71" s="85"/>
      <c r="C71" s="43"/>
      <c r="D71" s="129"/>
      <c r="E71" s="88"/>
      <c r="F71" s="88"/>
      <c r="G71" s="54" t="s">
        <v>42</v>
      </c>
      <c r="H71" s="136"/>
      <c r="I71" s="69">
        <v>2014</v>
      </c>
      <c r="J71" s="38">
        <v>31</v>
      </c>
      <c r="K71" s="38">
        <v>31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31</v>
      </c>
      <c r="S71" s="38">
        <v>31</v>
      </c>
      <c r="T71" s="38">
        <v>0</v>
      </c>
      <c r="U71" s="38">
        <v>0</v>
      </c>
      <c r="W71" s="5"/>
    </row>
    <row r="72" spans="2:21" ht="14.25" customHeight="1">
      <c r="B72" s="85"/>
      <c r="C72" s="43"/>
      <c r="D72" s="129"/>
      <c r="E72" s="88"/>
      <c r="F72" s="88"/>
      <c r="G72" s="54" t="s">
        <v>22</v>
      </c>
      <c r="H72" s="136"/>
      <c r="I72" s="69">
        <v>2015</v>
      </c>
      <c r="J72" s="38">
        <v>31</v>
      </c>
      <c r="K72" s="38">
        <v>23.3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31</v>
      </c>
      <c r="S72" s="38">
        <v>23.3</v>
      </c>
      <c r="T72" s="38">
        <v>0</v>
      </c>
      <c r="U72" s="38">
        <v>0</v>
      </c>
    </row>
    <row r="73" spans="2:21" ht="14.25" customHeight="1">
      <c r="B73" s="85"/>
      <c r="C73" s="43"/>
      <c r="D73" s="129"/>
      <c r="E73" s="88"/>
      <c r="F73" s="88"/>
      <c r="G73" s="88" t="s">
        <v>47</v>
      </c>
      <c r="H73" s="136"/>
      <c r="I73" s="69">
        <v>2016</v>
      </c>
      <c r="J73" s="38">
        <f>R73</f>
        <v>21.53</v>
      </c>
      <c r="K73" s="38">
        <f>S73</f>
        <v>21.316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21.53</v>
      </c>
      <c r="S73" s="38">
        <v>21.316</v>
      </c>
      <c r="T73" s="38">
        <v>0</v>
      </c>
      <c r="U73" s="38">
        <v>0</v>
      </c>
    </row>
    <row r="74" spans="2:21" ht="18" customHeight="1">
      <c r="B74" s="85"/>
      <c r="C74" s="43"/>
      <c r="D74" s="129"/>
      <c r="E74" s="88"/>
      <c r="F74" s="88"/>
      <c r="G74" s="88"/>
      <c r="H74" s="136"/>
      <c r="I74" s="69">
        <v>2017</v>
      </c>
      <c r="J74" s="38">
        <f>R74</f>
        <v>26.1</v>
      </c>
      <c r="K74" s="38">
        <f>S74</f>
        <v>23.1275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26.1</v>
      </c>
      <c r="S74" s="38">
        <v>23.1275</v>
      </c>
      <c r="T74" s="38">
        <v>0</v>
      </c>
      <c r="U74" s="38">
        <v>0</v>
      </c>
    </row>
    <row r="75" spans="2:21" ht="16.5" customHeight="1">
      <c r="B75" s="85"/>
      <c r="C75" s="43"/>
      <c r="D75" s="129"/>
      <c r="E75" s="88"/>
      <c r="F75" s="88"/>
      <c r="G75" s="88"/>
      <c r="H75" s="136"/>
      <c r="I75" s="69">
        <v>2018</v>
      </c>
      <c r="J75" s="38">
        <f>R75</f>
        <v>26.1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26.1</v>
      </c>
      <c r="S75" s="38">
        <v>0</v>
      </c>
      <c r="T75" s="38">
        <v>0</v>
      </c>
      <c r="U75" s="38">
        <v>0</v>
      </c>
    </row>
    <row r="76" spans="2:21" ht="30" customHeight="1">
      <c r="B76" s="86"/>
      <c r="C76" s="43"/>
      <c r="D76" s="114"/>
      <c r="E76" s="89"/>
      <c r="F76" s="89"/>
      <c r="G76" s="89"/>
      <c r="H76" s="137"/>
      <c r="I76" s="69">
        <v>2019</v>
      </c>
      <c r="J76" s="38">
        <f>R76</f>
        <v>26.1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26.1</v>
      </c>
      <c r="S76" s="38">
        <v>0</v>
      </c>
      <c r="T76" s="38">
        <v>0</v>
      </c>
      <c r="U76" s="38">
        <v>0</v>
      </c>
    </row>
    <row r="77" spans="2:21" ht="9.75" customHeight="1">
      <c r="B77" s="56"/>
      <c r="C77" s="43"/>
      <c r="D77" s="43"/>
      <c r="E77" s="43"/>
      <c r="F77" s="43"/>
      <c r="G77" s="68"/>
      <c r="H77" s="58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59"/>
    </row>
    <row r="78" spans="2:23" ht="12.75" customHeight="1">
      <c r="B78" s="84">
        <v>7</v>
      </c>
      <c r="C78" s="43"/>
      <c r="D78" s="128" t="s">
        <v>58</v>
      </c>
      <c r="E78" s="87" t="s">
        <v>71</v>
      </c>
      <c r="F78" s="94" t="s">
        <v>54</v>
      </c>
      <c r="G78" s="53" t="s">
        <v>17</v>
      </c>
      <c r="H78" s="135" t="s">
        <v>43</v>
      </c>
      <c r="I78" s="24" t="s">
        <v>54</v>
      </c>
      <c r="J78" s="52">
        <f>J79+J80+J81+J82+J83+J84</f>
        <v>6443.964</v>
      </c>
      <c r="K78" s="52">
        <f aca="true" t="shared" si="5" ref="K78:S78">K79+K80+K81+K82+K83+K84</f>
        <v>4736.33102</v>
      </c>
      <c r="L78" s="52">
        <f t="shared" si="5"/>
        <v>0</v>
      </c>
      <c r="M78" s="52">
        <f t="shared" si="5"/>
        <v>0</v>
      </c>
      <c r="N78" s="52">
        <f t="shared" si="5"/>
        <v>2430.644</v>
      </c>
      <c r="O78" s="52">
        <f t="shared" si="5"/>
        <v>980.944</v>
      </c>
      <c r="P78" s="52">
        <f t="shared" si="5"/>
        <v>0</v>
      </c>
      <c r="Q78" s="52">
        <f t="shared" si="5"/>
        <v>0</v>
      </c>
      <c r="R78" s="52">
        <f t="shared" si="5"/>
        <v>4013.3199999999997</v>
      </c>
      <c r="S78" s="52">
        <f t="shared" si="5"/>
        <v>3755.38702</v>
      </c>
      <c r="T78" s="52">
        <f>T79+T80+T81+T84</f>
        <v>0</v>
      </c>
      <c r="U78" s="52">
        <f>U79+U80+U81+U84</f>
        <v>0</v>
      </c>
      <c r="V78" s="4"/>
      <c r="W78" s="4"/>
    </row>
    <row r="79" spans="2:22" ht="29.25">
      <c r="B79" s="85"/>
      <c r="C79" s="43"/>
      <c r="D79" s="129"/>
      <c r="E79" s="85"/>
      <c r="F79" s="138"/>
      <c r="G79" s="54" t="s">
        <v>42</v>
      </c>
      <c r="H79" s="139"/>
      <c r="I79" s="69">
        <v>2014</v>
      </c>
      <c r="J79" s="38">
        <f aca="true" t="shared" si="6" ref="J79:K84">N79+R79</f>
        <v>61.92</v>
      </c>
      <c r="K79" s="38">
        <f t="shared" si="6"/>
        <v>61.92</v>
      </c>
      <c r="L79" s="38">
        <v>0</v>
      </c>
      <c r="M79" s="38">
        <v>0</v>
      </c>
      <c r="N79" s="38">
        <v>43.344</v>
      </c>
      <c r="O79" s="38">
        <v>43.344</v>
      </c>
      <c r="P79" s="38">
        <v>0</v>
      </c>
      <c r="Q79" s="38">
        <v>0</v>
      </c>
      <c r="R79" s="38">
        <v>18.576</v>
      </c>
      <c r="S79" s="38">
        <v>18.576</v>
      </c>
      <c r="T79" s="38">
        <v>0</v>
      </c>
      <c r="U79" s="38">
        <v>0</v>
      </c>
      <c r="V79" s="4"/>
    </row>
    <row r="80" spans="2:21" ht="12.75">
      <c r="B80" s="85"/>
      <c r="C80" s="43"/>
      <c r="D80" s="129"/>
      <c r="E80" s="85"/>
      <c r="F80" s="138"/>
      <c r="G80" s="54"/>
      <c r="H80" s="139"/>
      <c r="I80" s="69">
        <v>2015</v>
      </c>
      <c r="J80" s="38">
        <f t="shared" si="6"/>
        <v>556.1</v>
      </c>
      <c r="K80" s="38">
        <f t="shared" si="6"/>
        <v>552.88</v>
      </c>
      <c r="L80" s="38">
        <v>0</v>
      </c>
      <c r="M80" s="38">
        <v>0</v>
      </c>
      <c r="N80" s="38">
        <v>270.5</v>
      </c>
      <c r="O80" s="38">
        <v>270.5</v>
      </c>
      <c r="P80" s="38">
        <v>0</v>
      </c>
      <c r="Q80" s="38">
        <v>0</v>
      </c>
      <c r="R80" s="38">
        <v>285.6</v>
      </c>
      <c r="S80" s="38">
        <v>282.38</v>
      </c>
      <c r="T80" s="38">
        <v>0</v>
      </c>
      <c r="U80" s="38">
        <v>0</v>
      </c>
    </row>
    <row r="81" spans="2:21" ht="12.75">
      <c r="B81" s="85"/>
      <c r="C81" s="43"/>
      <c r="D81" s="129"/>
      <c r="E81" s="85"/>
      <c r="F81" s="138"/>
      <c r="G81" s="54" t="s">
        <v>22</v>
      </c>
      <c r="H81" s="139"/>
      <c r="I81" s="69">
        <v>2016</v>
      </c>
      <c r="J81" s="38">
        <f t="shared" si="6"/>
        <v>2101.52</v>
      </c>
      <c r="K81" s="38">
        <f t="shared" si="6"/>
        <v>1886.56412</v>
      </c>
      <c r="L81" s="38">
        <v>0</v>
      </c>
      <c r="M81" s="38">
        <v>0</v>
      </c>
      <c r="N81" s="38">
        <v>379.5</v>
      </c>
      <c r="O81" s="38">
        <v>0</v>
      </c>
      <c r="P81" s="38">
        <v>0</v>
      </c>
      <c r="Q81" s="38">
        <v>0</v>
      </c>
      <c r="R81" s="38">
        <v>1722.02</v>
      </c>
      <c r="S81" s="38">
        <v>1886.56412</v>
      </c>
      <c r="T81" s="38">
        <v>0</v>
      </c>
      <c r="U81" s="38">
        <v>0</v>
      </c>
    </row>
    <row r="82" spans="2:21" ht="138.75" customHeight="1">
      <c r="B82" s="85"/>
      <c r="C82" s="43"/>
      <c r="D82" s="129"/>
      <c r="E82" s="85"/>
      <c r="F82" s="138"/>
      <c r="G82" s="88" t="s">
        <v>66</v>
      </c>
      <c r="H82" s="139"/>
      <c r="I82" s="69">
        <v>2017</v>
      </c>
      <c r="J82" s="38">
        <f t="shared" si="6"/>
        <v>2359.46</v>
      </c>
      <c r="K82" s="38">
        <f t="shared" si="6"/>
        <v>2234.9669</v>
      </c>
      <c r="L82" s="38">
        <v>0</v>
      </c>
      <c r="M82" s="38">
        <v>0</v>
      </c>
      <c r="N82" s="38">
        <v>667.1</v>
      </c>
      <c r="O82" s="38">
        <v>667.1</v>
      </c>
      <c r="P82" s="38">
        <v>0</v>
      </c>
      <c r="Q82" s="38">
        <v>0</v>
      </c>
      <c r="R82" s="38">
        <v>1692.36</v>
      </c>
      <c r="S82" s="38">
        <v>1567.8669</v>
      </c>
      <c r="T82" s="38">
        <v>0</v>
      </c>
      <c r="U82" s="38">
        <v>0</v>
      </c>
    </row>
    <row r="83" spans="2:21" ht="40.5" customHeight="1">
      <c r="B83" s="85"/>
      <c r="C83" s="43"/>
      <c r="D83" s="129"/>
      <c r="E83" s="85"/>
      <c r="F83" s="138"/>
      <c r="G83" s="88"/>
      <c r="H83" s="139"/>
      <c r="I83" s="69">
        <v>2018</v>
      </c>
      <c r="J83" s="38">
        <f t="shared" si="6"/>
        <v>682.482</v>
      </c>
      <c r="K83" s="38">
        <f t="shared" si="6"/>
        <v>0</v>
      </c>
      <c r="L83" s="38">
        <v>0</v>
      </c>
      <c r="M83" s="38">
        <v>0</v>
      </c>
      <c r="N83" s="38">
        <v>535.1</v>
      </c>
      <c r="O83" s="38">
        <v>0</v>
      </c>
      <c r="P83" s="38">
        <v>0</v>
      </c>
      <c r="Q83" s="38">
        <v>0</v>
      </c>
      <c r="R83" s="38">
        <v>147.382</v>
      </c>
      <c r="S83" s="38">
        <v>0</v>
      </c>
      <c r="T83" s="38">
        <v>0</v>
      </c>
      <c r="U83" s="38">
        <v>0</v>
      </c>
    </row>
    <row r="84" spans="2:21" ht="27" customHeight="1">
      <c r="B84" s="85"/>
      <c r="C84" s="43"/>
      <c r="D84" s="129"/>
      <c r="E84" s="86"/>
      <c r="F84" s="138"/>
      <c r="G84" s="89"/>
      <c r="H84" s="140"/>
      <c r="I84" s="69">
        <v>2019</v>
      </c>
      <c r="J84" s="38">
        <f t="shared" si="6"/>
        <v>682.482</v>
      </c>
      <c r="K84" s="38">
        <f t="shared" si="6"/>
        <v>0</v>
      </c>
      <c r="L84" s="38">
        <v>0</v>
      </c>
      <c r="M84" s="38">
        <v>0</v>
      </c>
      <c r="N84" s="38">
        <v>535.1</v>
      </c>
      <c r="O84" s="38">
        <v>0</v>
      </c>
      <c r="P84" s="38">
        <v>0</v>
      </c>
      <c r="Q84" s="38">
        <v>0</v>
      </c>
      <c r="R84" s="38">
        <v>147.382</v>
      </c>
      <c r="S84" s="38">
        <v>0</v>
      </c>
      <c r="T84" s="38">
        <v>0</v>
      </c>
      <c r="U84" s="38">
        <v>0</v>
      </c>
    </row>
    <row r="85" spans="2:21" ht="4.5" customHeight="1">
      <c r="B85" s="56"/>
      <c r="C85" s="43"/>
      <c r="D85" s="43"/>
      <c r="E85" s="43"/>
      <c r="F85" s="43"/>
      <c r="G85" s="68"/>
      <c r="H85" s="58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59"/>
    </row>
    <row r="86" spans="2:21" ht="12.75">
      <c r="B86" s="84">
        <v>8</v>
      </c>
      <c r="C86" s="43"/>
      <c r="D86" s="128" t="s">
        <v>59</v>
      </c>
      <c r="E86" s="87" t="s">
        <v>65</v>
      </c>
      <c r="F86" s="94" t="s">
        <v>54</v>
      </c>
      <c r="G86" s="53" t="s">
        <v>17</v>
      </c>
      <c r="H86" s="135" t="s">
        <v>45</v>
      </c>
      <c r="I86" s="24" t="s">
        <v>54</v>
      </c>
      <c r="J86" s="52">
        <f>J87+J88+J89+J90+J91+J92</f>
        <v>32087.536999999997</v>
      </c>
      <c r="K86" s="52">
        <f aca="true" t="shared" si="7" ref="K86:S86">K87+K88+K89+K90+K91+K92</f>
        <v>14273.053779999998</v>
      </c>
      <c r="L86" s="52">
        <f t="shared" si="7"/>
        <v>0</v>
      </c>
      <c r="M86" s="52">
        <f t="shared" si="7"/>
        <v>0</v>
      </c>
      <c r="N86" s="52">
        <f t="shared" si="7"/>
        <v>666.957</v>
      </c>
      <c r="O86" s="52">
        <f t="shared" si="7"/>
        <v>400.152</v>
      </c>
      <c r="P86" s="52">
        <f t="shared" si="7"/>
        <v>0</v>
      </c>
      <c r="Q86" s="52">
        <f t="shared" si="7"/>
        <v>0</v>
      </c>
      <c r="R86" s="52">
        <f t="shared" si="7"/>
        <v>31420.58</v>
      </c>
      <c r="S86" s="52">
        <f t="shared" si="7"/>
        <v>13872.90178</v>
      </c>
      <c r="T86" s="38">
        <f>T87+T88+T89+T90+T92</f>
        <v>0</v>
      </c>
      <c r="U86" s="38">
        <f>U87+U88+U89+U90+U92</f>
        <v>0</v>
      </c>
    </row>
    <row r="87" spans="2:21" ht="12.75">
      <c r="B87" s="85"/>
      <c r="C87" s="43"/>
      <c r="D87" s="129"/>
      <c r="E87" s="88"/>
      <c r="F87" s="130"/>
      <c r="G87" s="54"/>
      <c r="H87" s="136"/>
      <c r="I87" s="69">
        <v>2014</v>
      </c>
      <c r="J87" s="38">
        <f aca="true" t="shared" si="8" ref="J87:K92">N87+R87</f>
        <v>6158.157</v>
      </c>
      <c r="K87" s="38">
        <f t="shared" si="8"/>
        <v>3374.895</v>
      </c>
      <c r="L87" s="38">
        <v>0</v>
      </c>
      <c r="M87" s="38">
        <v>0</v>
      </c>
      <c r="N87" s="38">
        <v>666.957</v>
      </c>
      <c r="O87" s="38">
        <v>400.152</v>
      </c>
      <c r="P87" s="38">
        <v>0</v>
      </c>
      <c r="Q87" s="38">
        <v>0</v>
      </c>
      <c r="R87" s="38">
        <v>5491.2</v>
      </c>
      <c r="S87" s="38">
        <v>2974.743</v>
      </c>
      <c r="T87" s="38">
        <v>0</v>
      </c>
      <c r="U87" s="38">
        <v>0</v>
      </c>
    </row>
    <row r="88" spans="2:21" ht="38.25" customHeight="1">
      <c r="B88" s="85"/>
      <c r="C88" s="43"/>
      <c r="D88" s="129"/>
      <c r="E88" s="85"/>
      <c r="F88" s="138"/>
      <c r="G88" s="54" t="s">
        <v>40</v>
      </c>
      <c r="H88" s="139"/>
      <c r="I88" s="69">
        <v>2015</v>
      </c>
      <c r="J88" s="38">
        <f t="shared" si="8"/>
        <v>2580.63</v>
      </c>
      <c r="K88" s="38">
        <f t="shared" si="8"/>
        <v>2242.38967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2580.63</v>
      </c>
      <c r="S88" s="38">
        <v>2242.38967</v>
      </c>
      <c r="T88" s="38">
        <v>0</v>
      </c>
      <c r="U88" s="38">
        <v>0</v>
      </c>
    </row>
    <row r="89" spans="2:21" ht="12.75">
      <c r="B89" s="85"/>
      <c r="C89" s="43"/>
      <c r="D89" s="129"/>
      <c r="E89" s="85"/>
      <c r="F89" s="138"/>
      <c r="G89" s="54"/>
      <c r="H89" s="139"/>
      <c r="I89" s="69">
        <v>2016</v>
      </c>
      <c r="J89" s="38">
        <f t="shared" si="8"/>
        <v>7489.65</v>
      </c>
      <c r="K89" s="38">
        <f t="shared" si="8"/>
        <v>4132.20411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7489.65</v>
      </c>
      <c r="S89" s="38">
        <v>4132.20411</v>
      </c>
      <c r="T89" s="38">
        <v>0</v>
      </c>
      <c r="U89" s="38">
        <v>0</v>
      </c>
    </row>
    <row r="90" spans="2:21" ht="12.75">
      <c r="B90" s="85"/>
      <c r="C90" s="43"/>
      <c r="D90" s="129"/>
      <c r="E90" s="85"/>
      <c r="F90" s="138"/>
      <c r="G90" s="88" t="s">
        <v>44</v>
      </c>
      <c r="H90" s="139"/>
      <c r="I90" s="69">
        <v>2017</v>
      </c>
      <c r="J90" s="38">
        <f t="shared" si="8"/>
        <v>6688.49</v>
      </c>
      <c r="K90" s="38">
        <f t="shared" si="8"/>
        <v>4523.565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6688.49</v>
      </c>
      <c r="S90" s="38">
        <v>4523.565</v>
      </c>
      <c r="T90" s="38">
        <v>0</v>
      </c>
      <c r="U90" s="38">
        <v>0</v>
      </c>
    </row>
    <row r="91" spans="2:21" ht="15.75" customHeight="1">
      <c r="B91" s="85"/>
      <c r="C91" s="43"/>
      <c r="D91" s="129"/>
      <c r="E91" s="85"/>
      <c r="F91" s="138"/>
      <c r="G91" s="88"/>
      <c r="H91" s="139"/>
      <c r="I91" s="69">
        <v>2018</v>
      </c>
      <c r="J91" s="38">
        <f>N91+R91</f>
        <v>4550.01</v>
      </c>
      <c r="K91" s="38">
        <f>O91+S91</f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4550.01</v>
      </c>
      <c r="S91" s="38">
        <v>0</v>
      </c>
      <c r="T91" s="38">
        <v>0</v>
      </c>
      <c r="U91" s="38">
        <v>0</v>
      </c>
    </row>
    <row r="92" spans="2:21" ht="32.25" customHeight="1">
      <c r="B92" s="85"/>
      <c r="C92" s="43"/>
      <c r="D92" s="129"/>
      <c r="E92" s="86"/>
      <c r="F92" s="138"/>
      <c r="G92" s="89"/>
      <c r="H92" s="140"/>
      <c r="I92" s="69">
        <v>2019</v>
      </c>
      <c r="J92" s="38">
        <f t="shared" si="8"/>
        <v>4620.6</v>
      </c>
      <c r="K92" s="38">
        <f t="shared" si="8"/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4620.6</v>
      </c>
      <c r="S92" s="38">
        <v>0</v>
      </c>
      <c r="T92" s="38">
        <v>0</v>
      </c>
      <c r="U92" s="38">
        <v>0</v>
      </c>
    </row>
    <row r="93" spans="2:21" ht="4.5" customHeight="1">
      <c r="B93" s="56"/>
      <c r="C93" s="43"/>
      <c r="D93" s="43"/>
      <c r="E93" s="43"/>
      <c r="F93" s="43"/>
      <c r="G93" s="68"/>
      <c r="H93" s="58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59"/>
    </row>
    <row r="94" spans="2:21" ht="15" customHeight="1">
      <c r="B94" s="141">
        <v>9</v>
      </c>
      <c r="C94" s="43"/>
      <c r="D94" s="84" t="s">
        <v>60</v>
      </c>
      <c r="E94" s="87" t="s">
        <v>72</v>
      </c>
      <c r="F94" s="94" t="s">
        <v>54</v>
      </c>
      <c r="G94" s="53" t="s">
        <v>17</v>
      </c>
      <c r="H94" s="135" t="s">
        <v>48</v>
      </c>
      <c r="I94" s="24" t="s">
        <v>54</v>
      </c>
      <c r="J94" s="52">
        <f>J95+J96+J97+J98+J99+J100</f>
        <v>3213.8429999999994</v>
      </c>
      <c r="K94" s="52">
        <f aca="true" t="shared" si="9" ref="K94:S94">K95+K96+K97+K98+K99+K100</f>
        <v>3084.95651</v>
      </c>
      <c r="L94" s="52">
        <f t="shared" si="9"/>
        <v>0</v>
      </c>
      <c r="M94" s="52">
        <f t="shared" si="9"/>
        <v>0</v>
      </c>
      <c r="N94" s="52">
        <f t="shared" si="9"/>
        <v>0</v>
      </c>
      <c r="O94" s="52">
        <f t="shared" si="9"/>
        <v>0</v>
      </c>
      <c r="P94" s="52">
        <f t="shared" si="9"/>
        <v>0</v>
      </c>
      <c r="Q94" s="52">
        <f t="shared" si="9"/>
        <v>0</v>
      </c>
      <c r="R94" s="52">
        <f t="shared" si="9"/>
        <v>3213.8429999999994</v>
      </c>
      <c r="S94" s="52">
        <f t="shared" si="9"/>
        <v>3084.95651</v>
      </c>
      <c r="T94" s="52">
        <v>0</v>
      </c>
      <c r="U94" s="52">
        <v>0</v>
      </c>
    </row>
    <row r="95" spans="2:21" ht="41.25" customHeight="1">
      <c r="B95" s="138"/>
      <c r="C95" s="43"/>
      <c r="D95" s="85"/>
      <c r="E95" s="85"/>
      <c r="F95" s="138"/>
      <c r="G95" s="54" t="s">
        <v>30</v>
      </c>
      <c r="H95" s="139"/>
      <c r="I95" s="69">
        <v>2014</v>
      </c>
      <c r="J95" s="38">
        <f>R95</f>
        <v>181.6</v>
      </c>
      <c r="K95" s="38">
        <f>S95</f>
        <v>181.5998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181.6</v>
      </c>
      <c r="S95" s="38">
        <v>181.5998</v>
      </c>
      <c r="T95" s="38">
        <v>0</v>
      </c>
      <c r="U95" s="38">
        <v>0</v>
      </c>
    </row>
    <row r="96" spans="2:21" ht="9" customHeight="1">
      <c r="B96" s="138"/>
      <c r="C96" s="43"/>
      <c r="D96" s="85"/>
      <c r="E96" s="85"/>
      <c r="F96" s="138"/>
      <c r="G96" s="54" t="s">
        <v>18</v>
      </c>
      <c r="H96" s="139"/>
      <c r="I96" s="69">
        <v>2015</v>
      </c>
      <c r="J96" s="38">
        <v>1734.26</v>
      </c>
      <c r="K96" s="38">
        <v>1719.94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1734.26</v>
      </c>
      <c r="S96" s="38">
        <v>1719.94</v>
      </c>
      <c r="T96" s="38">
        <v>0</v>
      </c>
      <c r="U96" s="38">
        <v>0</v>
      </c>
    </row>
    <row r="97" spans="2:21" ht="9" customHeight="1">
      <c r="B97" s="138"/>
      <c r="C97" s="43"/>
      <c r="D97" s="85"/>
      <c r="E97" s="85"/>
      <c r="F97" s="138"/>
      <c r="G97" s="88"/>
      <c r="H97" s="139"/>
      <c r="I97" s="46">
        <v>2016</v>
      </c>
      <c r="J97" s="38">
        <f>R97</f>
        <v>989.463</v>
      </c>
      <c r="K97" s="38">
        <f>S97</f>
        <v>986.55319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989.463</v>
      </c>
      <c r="S97" s="38">
        <v>986.55319</v>
      </c>
      <c r="T97" s="38">
        <v>0</v>
      </c>
      <c r="U97" s="38">
        <v>0</v>
      </c>
    </row>
    <row r="98" spans="2:21" ht="9" customHeight="1">
      <c r="B98" s="138"/>
      <c r="C98" s="43"/>
      <c r="D98" s="85"/>
      <c r="E98" s="85"/>
      <c r="F98" s="138"/>
      <c r="G98" s="88"/>
      <c r="H98" s="139"/>
      <c r="I98" s="46">
        <v>2017</v>
      </c>
      <c r="J98" s="38">
        <f>R98</f>
        <v>202.04</v>
      </c>
      <c r="K98" s="38">
        <f>S98</f>
        <v>196.86352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202.04</v>
      </c>
      <c r="S98" s="38">
        <v>196.86352</v>
      </c>
      <c r="T98" s="38">
        <v>0</v>
      </c>
      <c r="U98" s="38">
        <v>0</v>
      </c>
    </row>
    <row r="99" spans="2:21" ht="18.75" customHeight="1">
      <c r="B99" s="138"/>
      <c r="C99" s="71"/>
      <c r="D99" s="85"/>
      <c r="E99" s="85"/>
      <c r="F99" s="138"/>
      <c r="G99" s="88"/>
      <c r="H99" s="139"/>
      <c r="I99" s="46">
        <v>2018</v>
      </c>
      <c r="J99" s="38">
        <f>R99</f>
        <v>53.24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53.24</v>
      </c>
      <c r="S99" s="38">
        <v>0</v>
      </c>
      <c r="T99" s="38">
        <v>0</v>
      </c>
      <c r="U99" s="38">
        <v>0</v>
      </c>
    </row>
    <row r="100" spans="2:21" ht="64.5" customHeight="1">
      <c r="B100" s="112"/>
      <c r="C100" s="71"/>
      <c r="D100" s="86"/>
      <c r="E100" s="86"/>
      <c r="F100" s="112"/>
      <c r="G100" s="89"/>
      <c r="H100" s="140"/>
      <c r="I100" s="46">
        <v>2019</v>
      </c>
      <c r="J100" s="38">
        <f>R100</f>
        <v>53.24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53.24</v>
      </c>
      <c r="S100" s="38">
        <v>0</v>
      </c>
      <c r="T100" s="38">
        <v>0</v>
      </c>
      <c r="U100" s="38">
        <v>0</v>
      </c>
    </row>
    <row r="101" spans="2:21" ht="4.5" customHeight="1">
      <c r="B101" s="72"/>
      <c r="C101" s="71"/>
      <c r="D101" s="73"/>
      <c r="E101" s="73"/>
      <c r="F101" s="72"/>
      <c r="G101" s="74"/>
      <c r="H101" s="75"/>
      <c r="I101" s="46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2:21" ht="15" customHeight="1">
      <c r="B102" s="141">
        <v>10</v>
      </c>
      <c r="C102" s="43"/>
      <c r="D102" s="84" t="s">
        <v>61</v>
      </c>
      <c r="E102" s="87" t="s">
        <v>73</v>
      </c>
      <c r="F102" s="94" t="s">
        <v>62</v>
      </c>
      <c r="G102" s="53" t="s">
        <v>17</v>
      </c>
      <c r="H102" s="135" t="s">
        <v>28</v>
      </c>
      <c r="I102" s="24" t="s">
        <v>62</v>
      </c>
      <c r="J102" s="52">
        <f>J103+J104+J105+J106+J107</f>
        <v>45726.53</v>
      </c>
      <c r="K102" s="52">
        <f aca="true" t="shared" si="10" ref="K102:S102">K103+K104+K105+K106+K107</f>
        <v>23680.16351</v>
      </c>
      <c r="L102" s="52">
        <f t="shared" si="10"/>
        <v>0</v>
      </c>
      <c r="M102" s="52">
        <f t="shared" si="10"/>
        <v>0</v>
      </c>
      <c r="N102" s="52">
        <f t="shared" si="10"/>
        <v>0</v>
      </c>
      <c r="O102" s="52">
        <f t="shared" si="10"/>
        <v>0</v>
      </c>
      <c r="P102" s="52">
        <f t="shared" si="10"/>
        <v>607.7</v>
      </c>
      <c r="Q102" s="52">
        <f t="shared" si="10"/>
        <v>0</v>
      </c>
      <c r="R102" s="52">
        <f t="shared" si="10"/>
        <v>45726.53</v>
      </c>
      <c r="S102" s="52">
        <f t="shared" si="10"/>
        <v>23680.16351</v>
      </c>
      <c r="T102" s="52">
        <f>T103+T104+T105+T107</f>
        <v>0</v>
      </c>
      <c r="U102" s="52">
        <f>U103+U104+U105+U107</f>
        <v>0</v>
      </c>
    </row>
    <row r="103" spans="2:21" ht="9" customHeight="1">
      <c r="B103" s="138"/>
      <c r="C103" s="43"/>
      <c r="D103" s="85"/>
      <c r="E103" s="88"/>
      <c r="F103" s="138"/>
      <c r="G103" s="88" t="s">
        <v>30</v>
      </c>
      <c r="H103" s="139"/>
      <c r="I103" s="69">
        <v>2015</v>
      </c>
      <c r="J103" s="38">
        <v>8899.66</v>
      </c>
      <c r="K103" s="38">
        <v>8305.05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8899.66</v>
      </c>
      <c r="S103" s="38">
        <v>8305.05</v>
      </c>
      <c r="T103" s="38">
        <v>0</v>
      </c>
      <c r="U103" s="38">
        <v>0</v>
      </c>
    </row>
    <row r="104" spans="2:21" ht="9" customHeight="1">
      <c r="B104" s="138"/>
      <c r="C104" s="43"/>
      <c r="D104" s="85"/>
      <c r="E104" s="88"/>
      <c r="F104" s="138"/>
      <c r="G104" s="88"/>
      <c r="H104" s="139"/>
      <c r="I104" s="46">
        <v>2016</v>
      </c>
      <c r="J104" s="38">
        <f aca="true" t="shared" si="11" ref="J104:K107">R104</f>
        <v>9461.7</v>
      </c>
      <c r="K104" s="38">
        <f t="shared" si="11"/>
        <v>7189.39951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9461.7</v>
      </c>
      <c r="S104" s="38">
        <v>7189.39951</v>
      </c>
      <c r="T104" s="38">
        <v>0</v>
      </c>
      <c r="U104" s="38">
        <v>0</v>
      </c>
    </row>
    <row r="105" spans="2:21" ht="12" customHeight="1">
      <c r="B105" s="138"/>
      <c r="C105" s="43"/>
      <c r="D105" s="85"/>
      <c r="E105" s="88"/>
      <c r="F105" s="138"/>
      <c r="G105" s="88"/>
      <c r="H105" s="139"/>
      <c r="I105" s="46">
        <v>2017</v>
      </c>
      <c r="J105" s="38">
        <f t="shared" si="11"/>
        <v>9677.35</v>
      </c>
      <c r="K105" s="38">
        <f t="shared" si="11"/>
        <v>8185.714</v>
      </c>
      <c r="L105" s="38">
        <v>0</v>
      </c>
      <c r="M105" s="38">
        <v>0</v>
      </c>
      <c r="N105" s="38">
        <v>0</v>
      </c>
      <c r="O105" s="38">
        <v>0</v>
      </c>
      <c r="P105" s="38">
        <v>607.7</v>
      </c>
      <c r="Q105" s="38">
        <v>0</v>
      </c>
      <c r="R105" s="38">
        <v>9677.35</v>
      </c>
      <c r="S105" s="38">
        <v>8185.714</v>
      </c>
      <c r="T105" s="38">
        <v>0</v>
      </c>
      <c r="U105" s="38">
        <v>0</v>
      </c>
    </row>
    <row r="106" spans="2:21" ht="13.5" customHeight="1">
      <c r="B106" s="138"/>
      <c r="C106" s="71"/>
      <c r="D106" s="85"/>
      <c r="E106" s="88"/>
      <c r="F106" s="138"/>
      <c r="G106" s="88"/>
      <c r="H106" s="139"/>
      <c r="I106" s="46">
        <v>2018</v>
      </c>
      <c r="J106" s="38">
        <f t="shared" si="11"/>
        <v>10004.26</v>
      </c>
      <c r="K106" s="38">
        <f t="shared" si="11"/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10004.26</v>
      </c>
      <c r="S106" s="38">
        <v>0</v>
      </c>
      <c r="T106" s="38">
        <v>0</v>
      </c>
      <c r="U106" s="38">
        <v>0</v>
      </c>
    </row>
    <row r="107" spans="2:21" ht="77.25" customHeight="1">
      <c r="B107" s="112"/>
      <c r="C107" s="71"/>
      <c r="D107" s="86"/>
      <c r="E107" s="89"/>
      <c r="F107" s="112"/>
      <c r="G107" s="55" t="s">
        <v>18</v>
      </c>
      <c r="H107" s="140"/>
      <c r="I107" s="46">
        <v>2019</v>
      </c>
      <c r="J107" s="38">
        <f t="shared" si="11"/>
        <v>7683.56</v>
      </c>
      <c r="K107" s="38">
        <f t="shared" si="11"/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7683.56</v>
      </c>
      <c r="S107" s="38">
        <v>0</v>
      </c>
      <c r="T107" s="38">
        <v>0</v>
      </c>
      <c r="U107" s="38">
        <v>0</v>
      </c>
    </row>
  </sheetData>
  <sheetProtection/>
  <mergeCells count="127">
    <mergeCell ref="B102:B107"/>
    <mergeCell ref="D102:D107"/>
    <mergeCell ref="E102:E107"/>
    <mergeCell ref="F102:F107"/>
    <mergeCell ref="H102:H107"/>
    <mergeCell ref="G103:G106"/>
    <mergeCell ref="B94:B100"/>
    <mergeCell ref="D94:D100"/>
    <mergeCell ref="E94:E100"/>
    <mergeCell ref="F94:F100"/>
    <mergeCell ref="H94:H100"/>
    <mergeCell ref="G97:G100"/>
    <mergeCell ref="B86:B92"/>
    <mergeCell ref="D86:D92"/>
    <mergeCell ref="E86:E92"/>
    <mergeCell ref="F86:F92"/>
    <mergeCell ref="H86:H92"/>
    <mergeCell ref="G90:G92"/>
    <mergeCell ref="G73:G76"/>
    <mergeCell ref="B78:B84"/>
    <mergeCell ref="D78:D84"/>
    <mergeCell ref="E78:E84"/>
    <mergeCell ref="F78:F84"/>
    <mergeCell ref="H78:H84"/>
    <mergeCell ref="G82:G84"/>
    <mergeCell ref="B64:B68"/>
    <mergeCell ref="D64:D68"/>
    <mergeCell ref="E64:E68"/>
    <mergeCell ref="F64:F68"/>
    <mergeCell ref="H64:H68"/>
    <mergeCell ref="B70:B76"/>
    <mergeCell ref="D70:D76"/>
    <mergeCell ref="E70:E76"/>
    <mergeCell ref="F70:F76"/>
    <mergeCell ref="H70:H76"/>
    <mergeCell ref="B56:B62"/>
    <mergeCell ref="D56:D62"/>
    <mergeCell ref="E56:E62"/>
    <mergeCell ref="F56:F62"/>
    <mergeCell ref="H56:H62"/>
    <mergeCell ref="G58:G60"/>
    <mergeCell ref="G42:G45"/>
    <mergeCell ref="B46:U46"/>
    <mergeCell ref="B47:B53"/>
    <mergeCell ref="D47:D53"/>
    <mergeCell ref="E47:E53"/>
    <mergeCell ref="F47:F53"/>
    <mergeCell ref="H47:H53"/>
    <mergeCell ref="S31:S32"/>
    <mergeCell ref="T31:T32"/>
    <mergeCell ref="U31:U32"/>
    <mergeCell ref="G32:G33"/>
    <mergeCell ref="B39:U39"/>
    <mergeCell ref="B40:B45"/>
    <mergeCell ref="D40:D45"/>
    <mergeCell ref="E40:E45"/>
    <mergeCell ref="F40:F45"/>
    <mergeCell ref="H40:H45"/>
    <mergeCell ref="M31:M32"/>
    <mergeCell ref="N31:N32"/>
    <mergeCell ref="O31:O32"/>
    <mergeCell ref="P31:P32"/>
    <mergeCell ref="Q31:Q32"/>
    <mergeCell ref="R31:R32"/>
    <mergeCell ref="B30:U30"/>
    <mergeCell ref="B31:B38"/>
    <mergeCell ref="D31:D38"/>
    <mergeCell ref="E31:E38"/>
    <mergeCell ref="F31:F38"/>
    <mergeCell ref="H31:H38"/>
    <mergeCell ref="I31:I32"/>
    <mergeCell ref="J31:J32"/>
    <mergeCell ref="K31:K32"/>
    <mergeCell ref="L31:L32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9"/>
    <mergeCell ref="D24:D29"/>
    <mergeCell ref="E24:E29"/>
    <mergeCell ref="F24:F29"/>
    <mergeCell ref="H24:H29"/>
    <mergeCell ref="I24:I25"/>
    <mergeCell ref="G25:G26"/>
    <mergeCell ref="I28:I29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B20:B22"/>
    <mergeCell ref="C20:C21"/>
    <mergeCell ref="D20:D22"/>
    <mergeCell ref="E20:E22"/>
    <mergeCell ref="F20:F22"/>
    <mergeCell ref="G20:G22"/>
    <mergeCell ref="B8:L8"/>
    <mergeCell ref="B12:U12"/>
    <mergeCell ref="C14:F14"/>
    <mergeCell ref="L14:O14"/>
    <mergeCell ref="C15:F15"/>
    <mergeCell ref="F18:P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Трушникова Светлана Александровна</cp:lastModifiedBy>
  <cp:lastPrinted>2017-10-03T06:12:45Z</cp:lastPrinted>
  <dcterms:created xsi:type="dcterms:W3CDTF">2010-07-26T09:04:55Z</dcterms:created>
  <dcterms:modified xsi:type="dcterms:W3CDTF">2018-02-11T11:38:50Z</dcterms:modified>
  <cp:category/>
  <cp:version/>
  <cp:contentType/>
  <cp:contentStatus/>
</cp:coreProperties>
</file>